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6f791d61e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95ea4c206d14668"/>
    <x:sheet xmlns:r="http://schemas.openxmlformats.org/officeDocument/2006/relationships" name="CONFIG" sheetId="2" r:id="R013e6ef6baad418c"/>
    <x:sheet xmlns:r="http://schemas.openxmlformats.org/officeDocument/2006/relationships" name="INTERFACES" sheetId="3" r:id="Rf6dacdf0b7b74c88"/>
    <x:sheet xmlns:r="http://schemas.openxmlformats.org/officeDocument/2006/relationships" name="GUIA" sheetId="4" r:id="R4b80b734b419458b"/>
    <x:sheet xmlns:r="http://schemas.openxmlformats.org/officeDocument/2006/relationships" name="CATALOGOS" sheetId="5" r:id="Rb4d399c070da425f"/>
    <x:sheet xmlns:r="http://schemas.openxmlformats.org/officeDocument/2006/relationships" name="FUENTES" sheetId="6" r:id="R334f3194b77549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AF6FF"/>
        </x:patternFill>
      </x:fill>
    </x:dxf>
    <x:dxf>
      <x:font>
        <x:b/>
        <x:color rgb="FF17324D"/>
      </x:font>
      <x:fill>
        <x:patternFill patternType="solid">
          <x:bgColor rgb="FFEAF6FF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8b97f46ef4152" /><Relationship Type="http://schemas.openxmlformats.org/officeDocument/2006/relationships/theme" Target="/xl/theme/theme1.xml" Id="R7d6de2b7ead6402d" /><Relationship Type="http://schemas.openxmlformats.org/officeDocument/2006/relationships/sharedStrings" Target="/xl/sharedStrings.xml" Id="R72b37527e91d45ea" /><Relationship Type="http://schemas.openxmlformats.org/officeDocument/2006/relationships/worksheet" Target="/xl/worksheets/sheet1.xml" Id="Rc95ea4c206d14668" /><Relationship Type="http://schemas.openxmlformats.org/officeDocument/2006/relationships/worksheet" Target="/xl/worksheets/sheet2.xml" Id="R013e6ef6baad418c" /><Relationship Type="http://schemas.openxmlformats.org/officeDocument/2006/relationships/worksheet" Target="/xl/worksheets/sheet3.xml" Id="Rf6dacdf0b7b74c88" /><Relationship Type="http://schemas.openxmlformats.org/officeDocument/2006/relationships/worksheet" Target="/xl/worksheets/sheet4.xml" Id="R4b80b734b419458b" /><Relationship Type="http://schemas.openxmlformats.org/officeDocument/2006/relationships/worksheet" Target="/xl/worksheets/sheet5.xml" Id="Rb4d399c070da425f" /><Relationship Type="http://schemas.openxmlformats.org/officeDocument/2006/relationships/worksheet" Target="/xl/worksheets/sheet6.xml" Id="R334f3194b77549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58" hidden="0" customWidth="1"/>
  </x:cols>
  <x:sheetData>
    <x:row r="1">
      <x:c r="A1" s="3" t="str">
        <x:v>SORA INTERFACES MEP · DASHBOARD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6" t="str">
        <x:v>El gate evalúa configuración, definición, criticidad, vencimiento, verificación y aceptación.</x:v>
      </x:c>
      <x:c r="B3" s="6"/>
      <x:c r="C3" s="6"/>
      <x:c r="D3" s="6"/>
      <x:c r="E3" s="6"/>
      <x:c r="F3" s="6"/>
      <x:c r="G3" s="6"/>
      <x:c r="H3" s="6"/>
    </x:row>
    <x:row r="5">
      <x:c r="A5" s="10" t="str">
        <x:v>INDICADOR</x:v>
      </x:c>
      <x:c r="B5" s="10" t="str">
        <x:v>VALOR</x:v>
      </x:c>
    </x:row>
    <x:row r="6">
      <x:c r="A6" t="str">
        <x:v>Interfaces vigentes</x:v>
      </x:c>
      <x:c r="B6" t="n">
        <x:f>COUNTIFS(INTERFACES!$B$6:$B$105,"SI",INTERFACES!$AG$6:$AG$105,"&lt;&gt;CANCELADA")</x:f>
        <x:v>18</x:v>
      </x:c>
    </x:row>
    <x:row r="7">
      <x:c r="A7" t="str">
        <x:v>Registros incompletos</x:v>
      </x:c>
      <x:c r="B7" t="n">
        <x:f>COUNTIFS(INTERFACES!$B$6:$B$105,"SI",INTERFACES!$AG$6:$AG$105,"INCOMPLETA")</x:f>
        <x:v>18</x:v>
      </x:c>
    </x:row>
    <x:row r="8">
      <x:c r="A8" t="str">
        <x:v>Críticas sin aceptar</x:v>
      </x:c>
      <x:c r="B8" t="n">
        <x:f>COUNTIFS(INTERFACES!$B$6:$B$105,"SI",INTERFACES!$O$6:$O$105,"Crítica",INTERFACES!$X$6:$X$105,"&lt;&gt;ACEPTADA",INTERFACES!$X$6:$X$105,"&lt;&gt;CANCELADA")</x:f>
        <x:v>1</x:v>
      </x:c>
    </x:row>
    <x:row r="9">
      <x:c r="A9" t="str">
        <x:v>Altas sin aceptar</x:v>
      </x:c>
      <x:c r="B9" t="n">
        <x:f>COUNTIFS(INTERFACES!$B$6:$B$105,"SI",INTERFACES!$O$6:$O$105,"Alta",INTERFACES!$X$6:$X$105,"&lt;&gt;ACEPTADA",INTERFACES!$X$6:$X$105,"&lt;&gt;CANCELADA")</x:f>
        <x:v>12</x:v>
      </x:c>
    </x:row>
    <x:row r="10">
      <x:c r="A10" t="str">
        <x:v>Vencidas</x:v>
      </x:c>
      <x:c r="B10" t="n">
        <x:f>COUNTIFS(INTERFACES!$B$6:$B$105,"SI",INTERFACES!$AG$6:$AG$105,"VENCIDA")</x:f>
        <x:v>0</x:v>
      </x:c>
    </x:row>
    <x:row r="11">
      <x:c r="A11" t="str">
        <x:v>Por verificar</x:v>
      </x:c>
      <x:c r="B11" t="n">
        <x:f>COUNTIFS(INTERFACES!$B$6:$B$105,"SI",INTERFACES!$AG$6:$AG$105,"POR VERIFICAR")</x:f>
        <x:v>0</x:v>
      </x:c>
    </x:row>
    <x:row r="12">
      <x:c r="A12" t="str">
        <x:v>En definición / coordinación</x:v>
      </x:c>
      <x:c r="B12" t="n">
        <x:f>COUNTIFS(INTERFACES!$B$6:$B$105,"SI",INTERFACES!$AG$6:$AG$105,"EN CONTROL")</x:f>
        <x:v>0</x:v>
      </x:c>
    </x:row>
    <x:row r="13">
      <x:c r="A13" t="str">
        <x:v>Verificadas</x:v>
      </x:c>
      <x:c r="B13" t="n">
        <x:f>COUNTIFS(INTERFACES!$B$6:$B$105,"SI",INTERFACES!$AG$6:$AG$105,"VERIFICADA")</x:f>
        <x:v>0</x:v>
      </x:c>
    </x:row>
    <x:row r="14">
      <x:c r="A14" t="str">
        <x:v>Aceptadas</x:v>
      </x:c>
      <x:c r="B14" t="n">
        <x:f>COUNTIFS(INTERFACES!$B$6:$B$105,"SI",INTERFACES!$AG$6:$AG$105,"ACEPTADA")</x:f>
        <x:v>0</x:v>
      </x:c>
    </x:row>
    <x:row r="15">
      <x:c r="A15" t="str">
        <x:v>Diferidas</x:v>
      </x:c>
      <x:c r="B15" t="n">
        <x:f>COUNTIFS(INTERFACES!$B$6:$B$105,"SI",INTERFACES!$AG$6:$AG$105,"DIFERIDA")</x:f>
        <x:v>0</x:v>
      </x:c>
    </x:row>
    <x:row r="16">
      <x:c r="A16" t="str">
        <x:v>Canceladas</x:v>
      </x:c>
      <x:c r="B16" t="n">
        <x:f>COUNTIFS(INTERFACES!$B$6:$B$105,"SI",INTERFACES!$AG$6:$AG$105,"CANCELADA")</x:f>
        <x:v>0</x:v>
      </x:c>
    </x:row>
    <x:row r="18">
      <x:c r="A18" s="10" t="str">
        <x:v>GATE</x:v>
      </x:c>
      <x:c r="B18" s="10" t="str">
        <x:v>VALOR</x:v>
      </x:c>
    </x:row>
    <x:row r="19">
      <x:c r="A19" t="str">
        <x:v>Configuración incompleta</x:v>
      </x:c>
      <x:c r="B19" t="n">
        <x:f>COUNTIF(CONFIG!$B$6:$B$14,"COMPLETAR")+COUNTBLANK(CONFIG!$B$6:$B$14)</x:f>
        <x:v>7</x:v>
      </x:c>
    </x:row>
    <x:row r="20">
      <x:c r="A20" t="str">
        <x:v>Decisión</x:v>
      </x:c>
      <x:c r="B20" t="str">
        <x:f>IF(B6=0,"SIN INTERFACES VIGENTES",IF(B19&gt;0,"CONFIGURACIÓN INCOMPLETA",IF(B7&gt;0,"REGISTROS INCOMPLETOS",IF(B8&gt;0,"INTERFACES CRÍTICAS ABIERTAS",IF(B10&gt;0,"INTERFACES VENCIDAS",IF(B11&gt;0,"PENDIENTE DE VERIFICACIÓN",IF(B14=B6,"INTERFACES ACEPTADAS","CONTROL ACTIVO")))))))</x:f>
        <x:v>CONFIGURACIÓN INCOMPLETA</x:v>
      </x:c>
    </x:row>
    <x:row r="21">
      <x:c r="A21" t="str">
        <x:v>Prioridad</x:v>
      </x:c>
      <x:c r="B21" t="str">
        <x:v>Configuración → integridad → críticas → vencidas → verificación → aceptación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</x:cols>
  <x:sheetData>
    <x:row r="1">
      <x:c r="A1" s="3" t="str">
        <x:v>SORA MATRIZ DE INTERFACES · CONFIGURACIÓN</x:v>
      </x:c>
      <x:c r="B1" s="3"/>
      <x:c r="C1" s="3"/>
      <x:c r="D1" s="3"/>
    </x:row>
    <x:row r="2">
      <x:c r="A2" s="3"/>
      <x:c r="B2" s="3"/>
      <x:c r="C2" s="3"/>
      <x:c r="D2" s="3"/>
    </x:row>
    <x:row r="3">
      <x:c r="A3" s="6" t="str">
        <x:v>Defina autoridades y contexto antes de adaptar las interfaces. El contrato y los procedimientos del proyecto prevalecen.</x:v>
      </x:c>
      <x:c r="B3" s="6"/>
      <x:c r="C3" s="6"/>
      <x:c r="D3" s="6"/>
    </x:row>
    <x:row r="5">
      <x:c r="A5" s="10" t="str">
        <x:v>CAMPO</x:v>
      </x:c>
      <x:c r="B5" s="10" t="str">
        <x:v>VALOR</x:v>
      </x:c>
      <x:c r="C5" s="10" t="str">
        <x:v>PROPÓSITO</x:v>
      </x:c>
      <x:c r="D5" s="10" t="str">
        <x:v>REQUERIDO</x:v>
      </x:c>
    </x:row>
    <x:row r="6">
      <x:c r="A6" t="str">
        <x:v>Proyecto</x:v>
      </x:c>
      <x:c r="B6" s="12" t="str">
        <x:v>COMPLETAR</x:v>
      </x:c>
      <x:c r="C6" t="str">
        <x:v>Identificación del proyecto</x:v>
      </x:c>
      <x:c r="D6" t="str">
        <x:v>Sí</x:v>
      </x:c>
    </x:row>
    <x:row r="7">
      <x:c r="A7" t="str">
        <x:v>Activo / instalación</x:v>
      </x:c>
      <x:c r="B7" s="12" t="str">
        <x:v>COMPLETAR</x:v>
      </x:c>
      <x:c r="C7" t="str">
        <x:v>Objeto de coordinación</x:v>
      </x:c>
      <x:c r="D7" t="str">
        <x:v>Sí</x:v>
      </x:c>
    </x:row>
    <x:row r="8">
      <x:c r="A8" t="str">
        <x:v>Parte designante / cliente</x:v>
      </x:c>
      <x:c r="B8" s="12" t="str">
        <x:v>COMPLETAR</x:v>
      </x:c>
      <x:c r="C8" t="str">
        <x:v>Autoridad de requisitos</x:v>
      </x:c>
      <x:c r="D8" t="str">
        <x:v>Sí</x:v>
      </x:c>
    </x:row>
    <x:row r="9">
      <x:c r="A9" t="str">
        <x:v>Custodio de interfaces</x:v>
      </x:c>
      <x:c r="B9" s="12" t="str">
        <x:v>COMPLETAR</x:v>
      </x:c>
      <x:c r="C9" t="str">
        <x:v>Mantiene la matriz</x:v>
      </x:c>
      <x:c r="D9" t="str">
        <x:v>Sí</x:v>
      </x:c>
    </x:row>
    <x:row r="10">
      <x:c r="A10" t="str">
        <x:v>Coordinador técnico</x:v>
      </x:c>
      <x:c r="B10" s="12" t="str">
        <x:v>COMPLETAR</x:v>
      </x:c>
      <x:c r="C10" t="str">
        <x:v>Gobierna resolución entre partes</x:v>
      </x:c>
      <x:c r="D10" t="str">
        <x:v>Sí</x:v>
      </x:c>
    </x:row>
    <x:row r="11">
      <x:c r="A11" t="str">
        <x:v>Autoridad de aceptación</x:v>
      </x:c>
      <x:c r="B11" s="12" t="str">
        <x:v>COMPLETAR</x:v>
      </x:c>
      <x:c r="C11" t="str">
        <x:v>Acepta interfaces verificadas</x:v>
      </x:c>
      <x:c r="D11" t="str">
        <x:v>Sí</x:v>
      </x:c>
    </x:row>
    <x:row r="12">
      <x:c r="A12" t="str">
        <x:v>Versión</x:v>
      </x:c>
      <x:c r="B12" s="12" t="str">
        <x:v>01</x:v>
      </x:c>
      <x:c r="C12" t="str">
        <x:v>Control documental</x:v>
      </x:c>
      <x:c r="D12" t="str">
        <x:v>Sí</x:v>
      </x:c>
    </x:row>
    <x:row r="13">
      <x:c r="A13" t="str">
        <x:v>Fecha base</x:v>
      </x:c>
      <x:c r="B13" s="13"/>
      <x:c r="C13" t="str">
        <x:v>Fecha de emisión</x:v>
      </x:c>
      <x:c r="D13" t="str">
        <x:v>Sí</x:v>
      </x:c>
    </x:row>
    <x:row r="14">
      <x:c r="A14" t="str">
        <x:v>Zona horaria</x:v>
      </x:c>
      <x:c r="B14" s="12" t="str">
        <x:v>UTC</x:v>
      </x:c>
      <x:c r="C14" t="str">
        <x:v>Criterio temporal</x:v>
      </x:c>
      <x:c r="D14" t="str">
        <x:v>Sí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5" ySplit="5" topLeftCell="F6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42" hidden="0" customWidth="1"/>
    <x:col min="5" max="5" width="17" hidden="0" customWidth="1"/>
    <x:col min="6" max="6" width="16" hidden="0" customWidth="1"/>
    <x:col min="7" max="7" width="18" hidden="0" customWidth="1"/>
    <x:col min="8" max="8" width="24" hidden="0" customWidth="1"/>
    <x:col min="9" max="9" width="18" hidden="0" customWidth="1"/>
    <x:col min="10" max="10" width="50" hidden="0" customWidth="1"/>
    <x:col min="11" max="11" width="30" hidden="0" customWidth="1"/>
    <x:col min="12" max="12" width="23" hidden="0" customWidth="1"/>
    <x:col min="13" max="13" width="23" hidden="0" customWidth="1"/>
    <x:col min="14" max="14" width="14" hidden="0" customWidth="1"/>
    <x:col min="15" max="15" width="14" hidden="0" customWidth="1"/>
    <x:col min="16" max="16" width="12" hidden="0" customWidth="1"/>
    <x:col min="17" max="17" width="23" hidden="0" customWidth="1"/>
    <x:col min="18" max="18" width="23" hidden="0" customWidth="1"/>
    <x:col min="19" max="19" width="17" hidden="0" customWidth="1"/>
    <x:col min="20" max="20" width="48" hidden="0" customWidth="1"/>
    <x:col min="21" max="21" width="16" hidden="0" customWidth="1"/>
    <x:col min="22" max="22" width="35" hidden="0" customWidth="1"/>
    <x:col min="23" max="23" width="30" hidden="0" customWidth="1"/>
    <x:col min="24" max="24" width="24" hidden="0" customWidth="1"/>
    <x:col min="25" max="25" width="24" hidden="0" customWidth="1"/>
    <x:col min="26" max="26" width="23" hidden="0" customWidth="1"/>
  </x:cols>
  <x:sheetData>
    <x:row r="1">
      <x:c r="A1" s="3" t="str">
        <x:v>SORA · MATRIZ DE INTERFACES TÉCNICAS MEP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</x:row>
    <x:row r="3">
      <x:c r="A3" s="6" t="str">
        <x:v>Una interfaz es un punto de dependencia entre sistemas, equipos, organizaciones o entregables que debe definirse, verificarse y aceptarse.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  <x:c r="AF3" s="6"/>
      <x:c r="AG3" s="6"/>
    </x:row>
    <x:row r="5">
      <x:c r="A5" s="10" t="str">
        <x:v>ID</x:v>
      </x:c>
      <x:c r="B5" s="10" t="str">
        <x:v>ACTIVA</x:v>
      </x:c>
      <x:c r="C5" s="10" t="str">
        <x:v>FECHA IDENTIFICACIÓN</x:v>
      </x:c>
      <x:c r="D5" s="10" t="str">
        <x:v>ETAPA</x:v>
      </x:c>
      <x:c r="E5" s="10" t="str">
        <x:v>ZONA / ACTIVO</x:v>
      </x:c>
      <x:c r="F5" s="10" t="str">
        <x:v>SISTEMA A</x:v>
      </x:c>
      <x:c r="G5" s="10" t="str">
        <x:v>SISTEMA B</x:v>
      </x:c>
      <x:c r="H5" s="10" t="str">
        <x:v>TIPO DE INTERFAZ</x:v>
      </x:c>
      <x:c r="I5" s="10" t="str">
        <x:v>DIRECCIÓN</x:v>
      </x:c>
      <x:c r="J5" s="10" t="str">
        <x:v>REQUISITO / CONDICIÓN DE INTERFAZ</x:v>
      </x:c>
      <x:c r="K5" s="10" t="str">
        <x:v>REFERENCIA / ICD / CONTENEDOR</x:v>
      </x:c>
      <x:c r="L5" s="10" t="str">
        <x:v>RESPONSABLE A</x:v>
      </x:c>
      <x:c r="M5" s="10" t="str">
        <x:v>RESPONSABLE B</x:v>
      </x:c>
      <x:c r="N5" s="10" t="str">
        <x:v>REQ. ID</x:v>
      </x:c>
      <x:c r="O5" s="10" t="str">
        <x:v>CRITICIDAD</x:v>
      </x:c>
      <x:c r="P5" s="10" t="str">
        <x:v>PRIORIDAD</x:v>
      </x:c>
      <x:c r="Q5" s="10" t="str">
        <x:v>PROPIETARIO DE INTERFAZ</x:v>
      </x:c>
      <x:c r="R5" s="10" t="str">
        <x:v>REVISOR</x:v>
      </x:c>
      <x:c r="S5" s="10" t="str">
        <x:v>FECHA REQUERIDA</x:v>
      </x:c>
      <x:c r="T5" s="10" t="str">
        <x:v>SOLUCIÓN / ACUERDO</x:v>
      </x:c>
      <x:c r="U5" s="10" t="str">
        <x:v>FECHA RESPUESTA</x:v>
      </x:c>
      <x:c r="V5" s="10" t="str">
        <x:v>MÉTODO DE VERIFICACIÓN</x:v>
      </x:c>
      <x:c r="W5" s="10" t="str">
        <x:v>EVIDENCIA / LINK</x:v>
      </x:c>
      <x:c r="X5" s="10" t="str">
        <x:v>ESTADO</x:v>
      </x:c>
      <x:c r="Y5" s="10" t="str">
        <x:v>RESULTADO VERIFICACIÓN</x:v>
      </x:c>
      <x:c r="Z5" s="10" t="str">
        <x:v>VERIFICADO POR</x:v>
      </x:c>
      <x:c r="AA5" s="10" t="str">
        <x:v>FECHA VERIFICACIÓN</x:v>
      </x:c>
      <x:c r="AB5" s="10" t="str">
        <x:v>ESCALAMIENTO</x:v>
      </x:c>
      <x:c r="AC5" s="10" t="str">
        <x:v>ID VINCULADO</x:v>
      </x:c>
      <x:c r="AD5" s="10" t="str">
        <x:v>DECISIÓN / JUSTIFICACIÓN</x:v>
      </x:c>
      <x:c r="AE5" s="10" t="str">
        <x:v>DÍAS AL VENCIMIENTO</x:v>
      </x:c>
      <x:c r="AF5" s="10" t="str">
        <x:v>HALLAZGOS CONTROL</x:v>
      </x:c>
      <x:c r="AG5" s="10" t="str">
        <x:v>CONTROL</x:v>
      </x:c>
    </x:row>
    <x:row r="6">
      <x:c r="A6" s="16" t="str">
        <x:v>INT-001</x:v>
      </x:c>
      <x:c r="B6" s="16" t="str">
        <x:v>SI</x:v>
      </x:c>
      <x:c r="C6" s="17" t="n">
        <x:v>46248</x:v>
      </x:c>
      <x:c r="D6" s="16" t="str">
        <x:v>Ingeniería</x:v>
      </x:c>
      <x:c r="E6" s="16" t="str">
        <x:v>Sala eléctrica</x:v>
      </x:c>
      <x:c r="F6" s="16" t="str">
        <x:v>Red normal</x:v>
      </x:c>
      <x:c r="G6" s="16" t="str">
        <x:v>BMS</x:v>
      </x:c>
      <x:c r="H6" s="16" t="str">
        <x:v>Alimentación eléctrica</x:v>
      </x:c>
      <x:c r="I6" s="16" t="str">
        <x:v>A → B</x:v>
      </x:c>
      <x:c r="J6" s="16" t="str">
        <x:v>Definir tensión, capacidad, protección, aislamiento y punto de conexión</x:v>
      </x:c>
      <x:c r="K6" s="16" t="str">
        <x:v>EL-REQ-01</x:v>
      </x:c>
      <x:c r="L6" s="16" t="str">
        <x:v>Electrical Lead</x:v>
      </x:c>
      <x:c r="M6" s="16" t="str">
        <x:v>BMS Lead</x:v>
      </x:c>
      <x:c r="N6" s="16" t="str">
        <x:v>REQ-006</x:v>
      </x:c>
      <x:c r="O6" s="16" t="str">
        <x:v>Alta</x:v>
      </x:c>
      <x:c r="P6" s="16" t="str">
        <x:v>P1</x:v>
      </x:c>
      <x:c r="Q6" s="18" t="str">
        <x:v>COMPLETAR</x:v>
      </x:c>
      <x:c r="R6" s="18" t="str">
        <x:v>COMPLETAR</x:v>
      </x:c>
      <x:c r="S6" s="17" t="n">
        <x:v>46281</x:v>
      </x:c>
      <x:c r="T6" s="16" t="str"/>
      <x:c r="U6" s="17"/>
      <x:c r="V6" s="16" t="str">
        <x:v>Inspección, revisión documental y/o prueba acordada</x:v>
      </x:c>
      <x:c r="W6" s="16" t="str"/>
      <x:c r="X6" s="16" t="str">
        <x:v>IDENTIFICADA</x:v>
      </x:c>
      <x:c r="Y6" s="16" t="str"/>
      <x:c r="Z6" s="16" t="str"/>
      <x:c r="AA6" s="17"/>
      <x:c r="AB6" s="16" t="str">
        <x:v>NINGUNO</x:v>
      </x:c>
      <x:c r="AC6" s="16" t="str"/>
      <x:c r="AD6" s="16" t="str"/>
      <x:c r="AE6" s="19" t="n">
        <x:f>IF(B6="","",IF(B6="NO","",S6-TODAY()))</x:f>
        <x:v>6</x:v>
      </x:c>
      <x:c r="AF6" s="19" t="n">
        <x:f>IF(B6="",0,IF(B6="NO",0,IF(A6="",1,0)+COUNTBLANK(C6:S6)+COUNTBLANK(V6:V6)+IF(Q6="COMPLETAR",1,0)+IF(R6="COMPLETAR",1,0)+IF(COUNTIF($A$6:$A$105,A6)&gt;1,1,0)+IF(S6&lt;C6,1,0)+IF(AND(U6&lt;&gt;"",U6&lt;C6),1,0)+IF(AND(OR(X6="LISTA PARA VERIFICAR",X6="VERIFICADA",X6="ACEPTADA"),OR(T6="",U6="")),1,0)+IF(AND(COUNTA(Y6:AA6)&gt;0,COUNTA(Y6:AA6)&lt;3),1,0)+IF(AND(OR(X6="VERIFICADA",X6="ACEPTADA"),OR(Y6="",Z6="",AA6="",W6="")),1,0)+IF(AND(X6="ACEPTADA",AND(Y6&lt;&gt;"CONFORME",Y6&lt;&gt;"ACEPTADA CON DESVIACIÓN")),1,0)+IF(AND(AB6&lt;&gt;"NINGUNO",AC6=""),1,0)+IF(AND(Y6="ACEPTADA CON DESVIACIÓN",NOT(OR(AB6="CAMBIO",AB6="DECISIÓN"))),1,0)+IF(AND(OR(X6="DIFERIDA",X6="CANCELADA",Y6="ACEPTADA CON DESVIACIÓN"),AD6=""),1,0)+IF(AND(AA6&lt;&gt;"",AA6&lt;C6),1,0)+IF(AND(AA6&lt;&gt;"",U6&lt;&gt;"",AA6&lt;U6),1,0)))</x:f>
        <x:v>3</x:v>
      </x:c>
      <x:c r="AG6" s="16" t="str">
        <x:f>IF(B6="","",IF(B6="NO","NO APLICA",IF(AF6&gt;0,"INCOMPLETA",IF(X6="CANCELADA","CANCELADA",IF(X6="DIFERIDA","DIFERIDA",IF(X6="ACEPTADA","ACEPTADA",IF(X6="VERIFICADA","VERIFICADA",IF(TODAY()&gt;S6,"VENCIDA",IF(X6="LISTA PARA VERIFICAR","POR VERIFICAR","EN CONTROL")))))))))</x:f>
        <x:v>INCOMPLETA</x:v>
      </x:c>
    </x:row>
    <x:row r="7">
      <x:c r="A7" s="16" t="str">
        <x:v>INT-002</x:v>
      </x:c>
      <x:c r="B7" s="16" t="str">
        <x:v>SI</x:v>
      </x:c>
      <x:c r="C7" s="17" t="n">
        <x:v>46249</x:v>
      </x:c>
      <x:c r="D7" s="16" t="str">
        <x:v>Ingeniería</x:v>
      </x:c>
      <x:c r="E7" s="16" t="str">
        <x:v>AHU-03</x:v>
      </x:c>
      <x:c r="F7" s="16" t="str">
        <x:v>Mecánica HVAC</x:v>
      </x:c>
      <x:c r="G7" s="16" t="str">
        <x:v>BMS</x:v>
      </x:c>
      <x:c r="H7" s="16" t="str">
        <x:v>Control y señal</x:v>
      </x:c>
      <x:c r="I7" s="16" t="str">
        <x:v>Bidireccional</x:v>
      </x:c>
      <x:c r="J7" s="16" t="str">
        <x:v>Definir sensores, actuadores, estados, alarmas y mando</x:v>
      </x:c>
      <x:c r="K7" s="16" t="str">
        <x:v>BMS-SO-007</x:v>
      </x:c>
      <x:c r="L7" s="16" t="str">
        <x:v>Mechanical Lead</x:v>
      </x:c>
      <x:c r="M7" s="16" t="str">
        <x:v>BMS Lead</x:v>
      </x:c>
      <x:c r="N7" s="16" t="str">
        <x:v>REQ-007</x:v>
      </x:c>
      <x:c r="O7" s="16" t="str">
        <x:v>Alta</x:v>
      </x:c>
      <x:c r="P7" s="16" t="str">
        <x:v>P1</x:v>
      </x:c>
      <x:c r="Q7" s="18" t="str">
        <x:v>COMPLETAR</x:v>
      </x:c>
      <x:c r="R7" s="18" t="str">
        <x:v>COMPLETAR</x:v>
      </x:c>
      <x:c r="S7" s="17" t="n">
        <x:v>46282</x:v>
      </x:c>
      <x:c r="T7" s="16" t="str"/>
      <x:c r="U7" s="17"/>
      <x:c r="V7" s="16" t="str">
        <x:v>Inspección, revisión documental y/o prueba acordada</x:v>
      </x:c>
      <x:c r="W7" s="16" t="str"/>
      <x:c r="X7" s="16" t="str">
        <x:v>IDENTIFICADA</x:v>
      </x:c>
      <x:c r="Y7" s="16" t="str"/>
      <x:c r="Z7" s="16" t="str"/>
      <x:c r="AA7" s="17"/>
      <x:c r="AB7" s="16" t="str">
        <x:v>NINGUNO</x:v>
      </x:c>
      <x:c r="AC7" s="16" t="str"/>
      <x:c r="AD7" s="16" t="str"/>
      <x:c r="AE7" s="19" t="n">
        <x:f>IF(B7="","",IF(B7="NO","",S7-TODAY()))</x:f>
        <x:v>7</x:v>
      </x:c>
      <x:c r="AF7" s="19" t="n">
        <x:f>IF(B7="",0,IF(B7="NO",0,IF(A7="",1,0)+COUNTBLANK(C7:S7)+COUNTBLANK(V7:V7)+IF(Q7="COMPLETAR",1,0)+IF(R7="COMPLETAR",1,0)+IF(COUNTIF($A$6:$A$105,A7)&gt;1,1,0)+IF(S7&lt;C7,1,0)+IF(AND(U7&lt;&gt;"",U7&lt;C7),1,0)+IF(AND(OR(X7="LISTA PARA VERIFICAR",X7="VERIFICADA",X7="ACEPTADA"),OR(T7="",U7="")),1,0)+IF(AND(COUNTA(Y7:AA7)&gt;0,COUNTA(Y7:AA7)&lt;3),1,0)+IF(AND(OR(X7="VERIFICADA",X7="ACEPTADA"),OR(Y7="",Z7="",AA7="",W7="")),1,0)+IF(AND(X7="ACEPTADA",AND(Y7&lt;&gt;"CONFORME",Y7&lt;&gt;"ACEPTADA CON DESVIACIÓN")),1,0)+IF(AND(AB7&lt;&gt;"NINGUNO",AC7=""),1,0)+IF(AND(Y7="ACEPTADA CON DESVIACIÓN",NOT(OR(AB7="CAMBIO",AB7="DECISIÓN"))),1,0)+IF(AND(OR(X7="DIFERIDA",X7="CANCELADA",Y7="ACEPTADA CON DESVIACIÓN"),AD7=""),1,0)+IF(AND(AA7&lt;&gt;"",AA7&lt;C7),1,0)+IF(AND(AA7&lt;&gt;"",U7&lt;&gt;"",AA7&lt;U7),1,0)))</x:f>
        <x:v>3</x:v>
      </x:c>
      <x:c r="AG7" s="16" t="str">
        <x:f>IF(B7="","",IF(B7="NO","NO APLICA",IF(AF7&gt;0,"INCOMPLETA",IF(X7="CANCELADA","CANCELADA",IF(X7="DIFERIDA","DIFERIDA",IF(X7="ACEPTADA","ACEPTADA",IF(X7="VERIFICADA","VERIFICADA",IF(TODAY()&gt;S7,"VENCIDA",IF(X7="LISTA PARA VERIFICAR","POR VERIFICAR","EN CONTROL")))))))))</x:f>
        <x:v>INCOMPLETA</x:v>
      </x:c>
    </x:row>
    <x:row r="8">
      <x:c r="A8" s="16" t="str">
        <x:v>INT-003</x:v>
      </x:c>
      <x:c r="B8" s="16" t="str">
        <x:v>SI</x:v>
      </x:c>
      <x:c r="C8" s="17" t="n">
        <x:v>46250</x:v>
      </x:c>
      <x:c r="D8" s="16" t="str">
        <x:v>Coordinación</x:v>
      </x:c>
      <x:c r="E8" s="16" t="str">
        <x:v>Nivel 02</x:v>
      </x:c>
      <x:c r="F8" s="16" t="str">
        <x:v>HVAC</x:v>
      </x:c>
      <x:c r="G8" s="16" t="str">
        <x:v>Eléctrica</x:v>
      </x:c>
      <x:c r="H8" s="16" t="str">
        <x:v>Espacial y física</x:v>
      </x:c>
      <x:c r="I8" s="16" t="str">
        <x:v>Bidireccional</x:v>
      </x:c>
      <x:c r="J8" s="16" t="str">
        <x:v>Reservar gálibos, soportes y acceso sin interferencias</x:v>
      </x:c>
      <x:c r="K8" s="16" t="str">
        <x:v>BCF-002</x:v>
      </x:c>
      <x:c r="L8" s="16" t="str">
        <x:v>Mechanical Lead</x:v>
      </x:c>
      <x:c r="M8" s="16" t="str">
        <x:v>Electrical Lead</x:v>
      </x:c>
      <x:c r="N8" s="16" t="str">
        <x:v>REQ-005</x:v>
      </x:c>
      <x:c r="O8" s="16" t="str">
        <x:v>Alta</x:v>
      </x:c>
      <x:c r="P8" s="16" t="str">
        <x:v>P2</x:v>
      </x:c>
      <x:c r="Q8" s="18" t="str">
        <x:v>COMPLETAR</x:v>
      </x:c>
      <x:c r="R8" s="18" t="str">
        <x:v>COMPLETAR</x:v>
      </x:c>
      <x:c r="S8" s="17" t="n">
        <x:v>46283</x:v>
      </x:c>
      <x:c r="T8" s="16" t="str"/>
      <x:c r="U8" s="17"/>
      <x:c r="V8" s="16" t="str">
        <x:v>Inspección, revisión documental y/o prueba acordada</x:v>
      </x:c>
      <x:c r="W8" s="16" t="str"/>
      <x:c r="X8" s="16" t="str">
        <x:v>IDENTIFICADA</x:v>
      </x:c>
      <x:c r="Y8" s="16" t="str"/>
      <x:c r="Z8" s="16" t="str"/>
      <x:c r="AA8" s="17"/>
      <x:c r="AB8" s="16" t="str">
        <x:v>NINGUNO</x:v>
      </x:c>
      <x:c r="AC8" s="16" t="str"/>
      <x:c r="AD8" s="16" t="str"/>
      <x:c r="AE8" s="19" t="n">
        <x:f>IF(B8="","",IF(B8="NO","",S8-TODAY()))</x:f>
        <x:v>8</x:v>
      </x:c>
      <x:c r="AF8" s="19" t="n">
        <x:f>IF(B8="",0,IF(B8="NO",0,IF(A8="",1,0)+COUNTBLANK(C8:S8)+COUNTBLANK(V8:V8)+IF(Q8="COMPLETAR",1,0)+IF(R8="COMPLETAR",1,0)+IF(COUNTIF($A$6:$A$105,A8)&gt;1,1,0)+IF(S8&lt;C8,1,0)+IF(AND(U8&lt;&gt;"",U8&lt;C8),1,0)+IF(AND(OR(X8="LISTA PARA VERIFICAR",X8="VERIFICADA",X8="ACEPTADA"),OR(T8="",U8="")),1,0)+IF(AND(COUNTA(Y8:AA8)&gt;0,COUNTA(Y8:AA8)&lt;3),1,0)+IF(AND(OR(X8="VERIFICADA",X8="ACEPTADA"),OR(Y8="",Z8="",AA8="",W8="")),1,0)+IF(AND(X8="ACEPTADA",AND(Y8&lt;&gt;"CONFORME",Y8&lt;&gt;"ACEPTADA CON DESVIACIÓN")),1,0)+IF(AND(AB8&lt;&gt;"NINGUNO",AC8=""),1,0)+IF(AND(Y8="ACEPTADA CON DESVIACIÓN",NOT(OR(AB8="CAMBIO",AB8="DECISIÓN"))),1,0)+IF(AND(OR(X8="DIFERIDA",X8="CANCELADA",Y8="ACEPTADA CON DESVIACIÓN"),AD8=""),1,0)+IF(AND(AA8&lt;&gt;"",AA8&lt;C8),1,0)+IF(AND(AA8&lt;&gt;"",U8&lt;&gt;"",AA8&lt;U8),1,0)))</x:f>
        <x:v>3</x:v>
      </x:c>
      <x:c r="AG8" s="16" t="str">
        <x:f>IF(B8="","",IF(B8="NO","NO APLICA",IF(AF8&gt;0,"INCOMPLETA",IF(X8="CANCELADA","CANCELADA",IF(X8="DIFERIDA","DIFERIDA",IF(X8="ACEPTADA","ACEPTADA",IF(X8="VERIFICADA","VERIFICADA",IF(TODAY()&gt;S8,"VENCIDA",IF(X8="LISTA PARA VERIFICAR","POR VERIFICAR","EN CONTROL")))))))))</x:f>
        <x:v>INCOMPLETA</x:v>
      </x:c>
    </x:row>
    <x:row r="9">
      <x:c r="A9" s="16" t="str">
        <x:v>INT-004</x:v>
      </x:c>
      <x:c r="B9" s="16" t="str">
        <x:v>SI</x:v>
      </x:c>
      <x:c r="C9" s="17" t="n">
        <x:v>46251</x:v>
      </x:c>
      <x:c r="D9" s="16" t="str">
        <x:v>Ingeniería</x:v>
      </x:c>
      <x:c r="E9" s="16" t="str">
        <x:v>MSB-A</x:v>
      </x:c>
      <x:c r="F9" s="16" t="str">
        <x:v>Eléctrica</x:v>
      </x:c>
      <x:c r="G9" s="16" t="str">
        <x:v>EPMS</x:v>
      </x:c>
      <x:c r="H9" s="16" t="str">
        <x:v>Datos y medición</x:v>
      </x:c>
      <x:c r="I9" s="16" t="str">
        <x:v>A → B</x:v>
      </x:c>
      <x:c r="J9" s="16" t="str">
        <x:v>Alinear medidores, CT, direcciones, jerarquía y variables</x:v>
      </x:c>
      <x:c r="K9" s="16" t="str">
        <x:v>EPMS-MTR-004</x:v>
      </x:c>
      <x:c r="L9" s="16" t="str">
        <x:v>Electrical Lead</x:v>
      </x:c>
      <x:c r="M9" s="16" t="str">
        <x:v>EPMS Lead</x:v>
      </x:c>
      <x:c r="N9" s="16" t="str">
        <x:v>REQ-009</x:v>
      </x:c>
      <x:c r="O9" s="16" t="str">
        <x:v>Alta</x:v>
      </x:c>
      <x:c r="P9" s="16" t="str">
        <x:v>P1</x:v>
      </x:c>
      <x:c r="Q9" s="18" t="str">
        <x:v>COMPLETAR</x:v>
      </x:c>
      <x:c r="R9" s="18" t="str">
        <x:v>COMPLETAR</x:v>
      </x:c>
      <x:c r="S9" s="17" t="n">
        <x:v>46284</x:v>
      </x:c>
      <x:c r="T9" s="16" t="str"/>
      <x:c r="U9" s="17"/>
      <x:c r="V9" s="16" t="str">
        <x:v>Inspección, revisión documental y/o prueba acordada</x:v>
      </x:c>
      <x:c r="W9" s="16" t="str"/>
      <x:c r="X9" s="16" t="str">
        <x:v>IDENTIFICADA</x:v>
      </x:c>
      <x:c r="Y9" s="16" t="str"/>
      <x:c r="Z9" s="16" t="str"/>
      <x:c r="AA9" s="17"/>
      <x:c r="AB9" s="16" t="str">
        <x:v>NINGUNO</x:v>
      </x:c>
      <x:c r="AC9" s="16" t="str"/>
      <x:c r="AD9" s="16" t="str"/>
      <x:c r="AE9" s="19" t="n">
        <x:f>IF(B9="","",IF(B9="NO","",S9-TODAY()))</x:f>
        <x:v>9</x:v>
      </x:c>
      <x:c r="AF9" s="19" t="n">
        <x:f>IF(B9="",0,IF(B9="NO",0,IF(A9="",1,0)+COUNTBLANK(C9:S9)+COUNTBLANK(V9:V9)+IF(Q9="COMPLETAR",1,0)+IF(R9="COMPLETAR",1,0)+IF(COUNTIF($A$6:$A$105,A9)&gt;1,1,0)+IF(S9&lt;C9,1,0)+IF(AND(U9&lt;&gt;"",U9&lt;C9),1,0)+IF(AND(OR(X9="LISTA PARA VERIFICAR",X9="VERIFICADA",X9="ACEPTADA"),OR(T9="",U9="")),1,0)+IF(AND(COUNTA(Y9:AA9)&gt;0,COUNTA(Y9:AA9)&lt;3),1,0)+IF(AND(OR(X9="VERIFICADA",X9="ACEPTADA"),OR(Y9="",Z9="",AA9="",W9="")),1,0)+IF(AND(X9="ACEPTADA",AND(Y9&lt;&gt;"CONFORME",Y9&lt;&gt;"ACEPTADA CON DESVIACIÓN")),1,0)+IF(AND(AB9&lt;&gt;"NINGUNO",AC9=""),1,0)+IF(AND(Y9="ACEPTADA CON DESVIACIÓN",NOT(OR(AB9="CAMBIO",AB9="DECISIÓN"))),1,0)+IF(AND(OR(X9="DIFERIDA",X9="CANCELADA",Y9="ACEPTADA CON DESVIACIÓN"),AD9=""),1,0)+IF(AND(AA9&lt;&gt;"",AA9&lt;C9),1,0)+IF(AND(AA9&lt;&gt;"",U9&lt;&gt;"",AA9&lt;U9),1,0)))</x:f>
        <x:v>3</x:v>
      </x:c>
      <x:c r="AG9" s="16" t="str">
        <x:f>IF(B9="","",IF(B9="NO","NO APLICA",IF(AF9&gt;0,"INCOMPLETA",IF(X9="CANCELADA","CANCELADA",IF(X9="DIFERIDA","DIFERIDA",IF(X9="ACEPTADA","ACEPTADA",IF(X9="VERIFICADA","VERIFICADA",IF(TODAY()&gt;S9,"VENCIDA",IF(X9="LISTA PARA VERIFICAR","POR VERIFICAR","EN CONTROL")))))))))</x:f>
        <x:v>INCOMPLETA</x:v>
      </x:c>
    </x:row>
    <x:row r="10">
      <x:c r="A10" s="16" t="str">
        <x:v>INT-005</x:v>
      </x:c>
      <x:c r="B10" s="16" t="str">
        <x:v>SI</x:v>
      </x:c>
      <x:c r="C10" s="17" t="n">
        <x:v>46252</x:v>
      </x:c>
      <x:c r="D10" s="16" t="str">
        <x:v>Ingeniería</x:v>
      </x:c>
      <x:c r="E10" s="16" t="str">
        <x:v>Servidor BMS</x:v>
      </x:c>
      <x:c r="F10" s="16" t="str">
        <x:v>BMS</x:v>
      </x:c>
      <x:c r="G10" s="16" t="str">
        <x:v>TI / red</x:v>
      </x:c>
      <x:c r="H10" s="16" t="str">
        <x:v>Red y protocolo</x:v>
      </x:c>
      <x:c r="I10" s="16" t="str">
        <x:v>Bidireccional</x:v>
      </x:c>
      <x:c r="J10" s="16" t="str">
        <x:v>Definir VLAN, IP, puertos, tiempo, ciberseguridad y acceso</x:v>
      </x:c>
      <x:c r="K10" s="16" t="str">
        <x:v>NET-BMS-001</x:v>
      </x:c>
      <x:c r="L10" s="16" t="str">
        <x:v>BMS Lead</x:v>
      </x:c>
      <x:c r="M10" s="16" t="str">
        <x:v>IT Lead</x:v>
      </x:c>
      <x:c r="N10" s="16" t="str">
        <x:v>REQ-008</x:v>
      </x:c>
      <x:c r="O10" s="16" t="str">
        <x:v>Alta</x:v>
      </x:c>
      <x:c r="P10" s="16" t="str">
        <x:v>P1</x:v>
      </x:c>
      <x:c r="Q10" s="18" t="str">
        <x:v>COMPLETAR</x:v>
      </x:c>
      <x:c r="R10" s="18" t="str">
        <x:v>COMPLETAR</x:v>
      </x:c>
      <x:c r="S10" s="17" t="n">
        <x:v>46285</x:v>
      </x:c>
      <x:c r="T10" s="16" t="str"/>
      <x:c r="U10" s="17"/>
      <x:c r="V10" s="16" t="str">
        <x:v>Inspección, revisión documental y/o prueba acordada</x:v>
      </x:c>
      <x:c r="W10" s="16" t="str"/>
      <x:c r="X10" s="16" t="str">
        <x:v>IDENTIFICADA</x:v>
      </x:c>
      <x:c r="Y10" s="16" t="str"/>
      <x:c r="Z10" s="16" t="str"/>
      <x:c r="AA10" s="17"/>
      <x:c r="AB10" s="16" t="str">
        <x:v>NINGUNO</x:v>
      </x:c>
      <x:c r="AC10" s="16" t="str"/>
      <x:c r="AD10" s="16" t="str"/>
      <x:c r="AE10" s="19" t="n">
        <x:f>IF(B10="","",IF(B10="NO","",S10-TODAY()))</x:f>
        <x:v>10</x:v>
      </x:c>
      <x:c r="AF10" s="19" t="n">
        <x:f>IF(B10="",0,IF(B10="NO",0,IF(A10="",1,0)+COUNTBLANK(C10:S10)+COUNTBLANK(V10:V10)+IF(Q10="COMPLETAR",1,0)+IF(R10="COMPLETAR",1,0)+IF(COUNTIF($A$6:$A$105,A10)&gt;1,1,0)+IF(S10&lt;C10,1,0)+IF(AND(U10&lt;&gt;"",U10&lt;C10),1,0)+IF(AND(OR(X10="LISTA PARA VERIFICAR",X10="VERIFICADA",X10="ACEPTADA"),OR(T10="",U10="")),1,0)+IF(AND(COUNTA(Y10:AA10)&gt;0,COUNTA(Y10:AA10)&lt;3),1,0)+IF(AND(OR(X10="VERIFICADA",X10="ACEPTADA"),OR(Y10="",Z10="",AA10="",W10="")),1,0)+IF(AND(X10="ACEPTADA",AND(Y10&lt;&gt;"CONFORME",Y10&lt;&gt;"ACEPTADA CON DESVIACIÓN")),1,0)+IF(AND(AB10&lt;&gt;"NINGUNO",AC10=""),1,0)+IF(AND(Y10="ACEPTADA CON DESVIACIÓN",NOT(OR(AB10="CAMBIO",AB10="DECISIÓN"))),1,0)+IF(AND(OR(X10="DIFERIDA",X10="CANCELADA",Y10="ACEPTADA CON DESVIACIÓN"),AD10=""),1,0)+IF(AND(AA10&lt;&gt;"",AA10&lt;C10),1,0)+IF(AND(AA10&lt;&gt;"",U10&lt;&gt;"",AA10&lt;U10),1,0)))</x:f>
        <x:v>3</x:v>
      </x:c>
      <x:c r="AG10" s="16" t="str">
        <x:f>IF(B10="","",IF(B10="NO","NO APLICA",IF(AF10&gt;0,"INCOMPLETA",IF(X10="CANCELADA","CANCELADA",IF(X10="DIFERIDA","DIFERIDA",IF(X10="ACEPTADA","ACEPTADA",IF(X10="VERIFICADA","VERIFICADA",IF(TODAY()&gt;S10,"VENCIDA",IF(X10="LISTA PARA VERIFICAR","POR VERIFICAR","EN CONTROL")))))))))</x:f>
        <x:v>INCOMPLETA</x:v>
      </x:c>
    </x:row>
    <x:row r="11">
      <x:c r="A11" s="16" t="str">
        <x:v>INT-006</x:v>
      </x:c>
      <x:c r="B11" s="16" t="str">
        <x:v>SI</x:v>
      </x:c>
      <x:c r="C11" s="17" t="n">
        <x:v>46253</x:v>
      </x:c>
      <x:c r="D11" s="16" t="str">
        <x:v>Construcción</x:v>
      </x:c>
      <x:c r="E11" s="16" t="str">
        <x:v>Sala ER-01</x:v>
      </x:c>
      <x:c r="F11" s="16" t="str">
        <x:v>Arquitectura</x:v>
      </x:c>
      <x:c r="G11" s="16" t="str">
        <x:v>Eléctrica</x:v>
      </x:c>
      <x:c r="H11" s="16" t="str">
        <x:v>Espacial y física</x:v>
      </x:c>
      <x:c r="I11" s="16" t="str">
        <x:v>A → B</x:v>
      </x:c>
      <x:c r="J11" s="16" t="str">
        <x:v>Confirmar puertas, rutas, espacios de mantenimiento y retiro de equipos</x:v>
      </x:c>
      <x:c r="K11" s="16" t="str">
        <x:v>RFI-031</x:v>
      </x:c>
      <x:c r="L11" s="16" t="str">
        <x:v>Architectural Lead</x:v>
      </x:c>
      <x:c r="M11" s="16" t="str">
        <x:v>Electrical Lead</x:v>
      </x:c>
      <x:c r="N11" s="16" t="str">
        <x:v>REQ-011</x:v>
      </x:c>
      <x:c r="O11" s="16" t="str">
        <x:v>Alta</x:v>
      </x:c>
      <x:c r="P11" s="16" t="str">
        <x:v>P1</x:v>
      </x:c>
      <x:c r="Q11" s="18" t="str">
        <x:v>COMPLETAR</x:v>
      </x:c>
      <x:c r="R11" s="18" t="str">
        <x:v>COMPLETAR</x:v>
      </x:c>
      <x:c r="S11" s="17" t="n">
        <x:v>46286</x:v>
      </x:c>
      <x:c r="T11" s="16" t="str"/>
      <x:c r="U11" s="17"/>
      <x:c r="V11" s="16" t="str">
        <x:v>Inspección, revisión documental y/o prueba acordada</x:v>
      </x:c>
      <x:c r="W11" s="16" t="str"/>
      <x:c r="X11" s="16" t="str">
        <x:v>IDENTIFICADA</x:v>
      </x:c>
      <x:c r="Y11" s="16" t="str"/>
      <x:c r="Z11" s="16" t="str"/>
      <x:c r="AA11" s="17"/>
      <x:c r="AB11" s="16" t="str">
        <x:v>NINGUNO</x:v>
      </x:c>
      <x:c r="AC11" s="16" t="str"/>
      <x:c r="AD11" s="16" t="str"/>
      <x:c r="AE11" s="19" t="n">
        <x:f>IF(B11="","",IF(B11="NO","",S11-TODAY()))</x:f>
        <x:v>11</x:v>
      </x:c>
      <x:c r="AF11" s="19" t="n">
        <x:f>IF(B11="",0,IF(B11="NO",0,IF(A11="",1,0)+COUNTBLANK(C11:S11)+COUNTBLANK(V11:V11)+IF(Q11="COMPLETAR",1,0)+IF(R11="COMPLETAR",1,0)+IF(COUNTIF($A$6:$A$105,A11)&gt;1,1,0)+IF(S11&lt;C11,1,0)+IF(AND(U11&lt;&gt;"",U11&lt;C11),1,0)+IF(AND(OR(X11="LISTA PARA VERIFICAR",X11="VERIFICADA",X11="ACEPTADA"),OR(T11="",U11="")),1,0)+IF(AND(COUNTA(Y11:AA11)&gt;0,COUNTA(Y11:AA11)&lt;3),1,0)+IF(AND(OR(X11="VERIFICADA",X11="ACEPTADA"),OR(Y11="",Z11="",AA11="",W11="")),1,0)+IF(AND(X11="ACEPTADA",AND(Y11&lt;&gt;"CONFORME",Y11&lt;&gt;"ACEPTADA CON DESVIACIÓN")),1,0)+IF(AND(AB11&lt;&gt;"NINGUNO",AC11=""),1,0)+IF(AND(Y11="ACEPTADA CON DESVIACIÓN",NOT(OR(AB11="CAMBIO",AB11="DECISIÓN"))),1,0)+IF(AND(OR(X11="DIFERIDA",X11="CANCELADA",Y11="ACEPTADA CON DESVIACIÓN"),AD11=""),1,0)+IF(AND(AA11&lt;&gt;"",AA11&lt;C11),1,0)+IF(AND(AA11&lt;&gt;"",U11&lt;&gt;"",AA11&lt;U11),1,0)))</x:f>
        <x:v>3</x:v>
      </x:c>
      <x:c r="AG11" s="16" t="str">
        <x:f>IF(B11="","",IF(B11="NO","NO APLICA",IF(AF11&gt;0,"INCOMPLETA",IF(X11="CANCELADA","CANCELADA",IF(X11="DIFERIDA","DIFERIDA",IF(X11="ACEPTADA","ACEPTADA",IF(X11="VERIFICADA","VERIFICADA",IF(TODAY()&gt;S11,"VENCIDA",IF(X11="LISTA PARA VERIFICAR","POR VERIFICAR","EN CONTROL")))))))))</x:f>
        <x:v>INCOMPLETA</x:v>
      </x:c>
    </x:row>
    <x:row r="12">
      <x:c r="A12" s="16" t="str">
        <x:v>INT-007</x:v>
      </x:c>
      <x:c r="B12" s="16" t="str">
        <x:v>SI</x:v>
      </x:c>
      <x:c r="C12" s="17" t="n">
        <x:v>46254</x:v>
      </x:c>
      <x:c r="D12" s="16" t="str">
        <x:v>Ingeniería</x:v>
      </x:c>
      <x:c r="E12" s="16" t="str">
        <x:v>Generador</x:v>
      </x:c>
      <x:c r="F12" s="16" t="str">
        <x:v>Eléctrica</x:v>
      </x:c>
      <x:c r="G12" s="16" t="str">
        <x:v>BMS</x:v>
      </x:c>
      <x:c r="H12" s="16" t="str">
        <x:v>Control y señal</x:v>
      </x:c>
      <x:c r="I12" s="16" t="str">
        <x:v>A → B</x:v>
      </x:c>
      <x:c r="J12" s="16" t="str">
        <x:v>Definir señales de disponibilidad, operación, falla y combustible</x:v>
      </x:c>
      <x:c r="K12" s="16" t="str">
        <x:v>BMS-PL-021</x:v>
      </x:c>
      <x:c r="L12" s="16" t="str">
        <x:v>Electrical Lead</x:v>
      </x:c>
      <x:c r="M12" s="16" t="str">
        <x:v>BMS Lead</x:v>
      </x:c>
      <x:c r="N12" s="16" t="str">
        <x:v>REQ-008</x:v>
      </x:c>
      <x:c r="O12" s="16" t="str">
        <x:v>Media</x:v>
      </x:c>
      <x:c r="P12" s="16" t="str">
        <x:v>P2</x:v>
      </x:c>
      <x:c r="Q12" s="18" t="str">
        <x:v>COMPLETAR</x:v>
      </x:c>
      <x:c r="R12" s="18" t="str">
        <x:v>COMPLETAR</x:v>
      </x:c>
      <x:c r="S12" s="17" t="n">
        <x:v>46287</x:v>
      </x:c>
      <x:c r="T12" s="16" t="str"/>
      <x:c r="U12" s="17"/>
      <x:c r="V12" s="16" t="str">
        <x:v>Inspección, revisión documental y/o prueba acordada</x:v>
      </x:c>
      <x:c r="W12" s="16" t="str"/>
      <x:c r="X12" s="16" t="str">
        <x:v>IDENTIFICADA</x:v>
      </x:c>
      <x:c r="Y12" s="16" t="str"/>
      <x:c r="Z12" s="16" t="str"/>
      <x:c r="AA12" s="17"/>
      <x:c r="AB12" s="16" t="str">
        <x:v>NINGUNO</x:v>
      </x:c>
      <x:c r="AC12" s="16" t="str"/>
      <x:c r="AD12" s="16" t="str"/>
      <x:c r="AE12" s="19" t="n">
        <x:f>IF(B12="","",IF(B12="NO","",S12-TODAY()))</x:f>
        <x:v>12</x:v>
      </x:c>
      <x:c r="AF12" s="19" t="n">
        <x:f>IF(B12="",0,IF(B12="NO",0,IF(A12="",1,0)+COUNTBLANK(C12:S12)+COUNTBLANK(V12:V12)+IF(Q12="COMPLETAR",1,0)+IF(R12="COMPLETAR",1,0)+IF(COUNTIF($A$6:$A$105,A12)&gt;1,1,0)+IF(S12&lt;C12,1,0)+IF(AND(U12&lt;&gt;"",U12&lt;C12),1,0)+IF(AND(OR(X12="LISTA PARA VERIFICAR",X12="VERIFICADA",X12="ACEPTADA"),OR(T12="",U12="")),1,0)+IF(AND(COUNTA(Y12:AA12)&gt;0,COUNTA(Y12:AA12)&lt;3),1,0)+IF(AND(OR(X12="VERIFICADA",X12="ACEPTADA"),OR(Y12="",Z12="",AA12="",W12="")),1,0)+IF(AND(X12="ACEPTADA",AND(Y12&lt;&gt;"CONFORME",Y12&lt;&gt;"ACEPTADA CON DESVIACIÓN")),1,0)+IF(AND(AB12&lt;&gt;"NINGUNO",AC12=""),1,0)+IF(AND(Y12="ACEPTADA CON DESVIACIÓN",NOT(OR(AB12="CAMBIO",AB12="DECISIÓN"))),1,0)+IF(AND(OR(X12="DIFERIDA",X12="CANCELADA",Y12="ACEPTADA CON DESVIACIÓN"),AD12=""),1,0)+IF(AND(AA12&lt;&gt;"",AA12&lt;C12),1,0)+IF(AND(AA12&lt;&gt;"",U12&lt;&gt;"",AA12&lt;U12),1,0)))</x:f>
        <x:v>3</x:v>
      </x:c>
      <x:c r="AG12" s="16" t="str">
        <x:f>IF(B12="","",IF(B12="NO","NO APLICA",IF(AF12&gt;0,"INCOMPLETA",IF(X12="CANCELADA","CANCELADA",IF(X12="DIFERIDA","DIFERIDA",IF(X12="ACEPTADA","ACEPTADA",IF(X12="VERIFICADA","VERIFICADA",IF(TODAY()&gt;S12,"VENCIDA",IF(X12="LISTA PARA VERIFICAR","POR VERIFICAR","EN CONTROL")))))))))</x:f>
        <x:v>INCOMPLETA</x:v>
      </x:c>
    </x:row>
    <x:row r="13">
      <x:c r="A13" s="16" t="str">
        <x:v>INT-008</x:v>
      </x:c>
      <x:c r="B13" s="16" t="str">
        <x:v>SI</x:v>
      </x:c>
      <x:c r="C13" s="17" t="n">
        <x:v>46255</x:v>
      </x:c>
      <x:c r="D13" s="16" t="str">
        <x:v>Ingeniería</x:v>
      </x:c>
      <x:c r="E13" s="16" t="str">
        <x:v>ATS-01</x:v>
      </x:c>
      <x:c r="F13" s="16" t="str">
        <x:v>Eléctrica</x:v>
      </x:c>
      <x:c r="G13" s="16" t="str">
        <x:v>BMS</x:v>
      </x:c>
      <x:c r="H13" s="16" t="str">
        <x:v>Secuencia funcional</x:v>
      </x:c>
      <x:c r="I13" s="16" t="str">
        <x:v>Bidireccional</x:v>
      </x:c>
      <x:c r="J13" s="16" t="str">
        <x:v>Acordar secuencia, retardos, alarmas y modo de prueba</x:v>
      </x:c>
      <x:c r="K13" s="16" t="str">
        <x:v>SOO-ATS-001</x:v>
      </x:c>
      <x:c r="L13" s="16" t="str">
        <x:v>Electrical Lead</x:v>
      </x:c>
      <x:c r="M13" s="16" t="str">
        <x:v>BMS Lead</x:v>
      </x:c>
      <x:c r="N13" s="16" t="str">
        <x:v>REQ-007</x:v>
      </x:c>
      <x:c r="O13" s="16" t="str">
        <x:v>Alta</x:v>
      </x:c>
      <x:c r="P13" s="16" t="str">
        <x:v>P1</x:v>
      </x:c>
      <x:c r="Q13" s="18" t="str">
        <x:v>COMPLETAR</x:v>
      </x:c>
      <x:c r="R13" s="18" t="str">
        <x:v>COMPLETAR</x:v>
      </x:c>
      <x:c r="S13" s="17" t="n">
        <x:v>46288</x:v>
      </x:c>
      <x:c r="T13" s="16" t="str"/>
      <x:c r="U13" s="17"/>
      <x:c r="V13" s="16" t="str">
        <x:v>Inspección, revisión documental y/o prueba acordada</x:v>
      </x:c>
      <x:c r="W13" s="16" t="str"/>
      <x:c r="X13" s="16" t="str">
        <x:v>IDENTIFICADA</x:v>
      </x:c>
      <x:c r="Y13" s="16" t="str"/>
      <x:c r="Z13" s="16" t="str"/>
      <x:c r="AA13" s="17"/>
      <x:c r="AB13" s="16" t="str">
        <x:v>NINGUNO</x:v>
      </x:c>
      <x:c r="AC13" s="16" t="str"/>
      <x:c r="AD13" s="16" t="str"/>
      <x:c r="AE13" s="19" t="n">
        <x:f>IF(B13="","",IF(B13="NO","",S13-TODAY()))</x:f>
        <x:v>13</x:v>
      </x:c>
      <x:c r="AF13" s="19" t="n">
        <x:f>IF(B13="",0,IF(B13="NO",0,IF(A13="",1,0)+COUNTBLANK(C13:S13)+COUNTBLANK(V13:V13)+IF(Q13="COMPLETAR",1,0)+IF(R13="COMPLETAR",1,0)+IF(COUNTIF($A$6:$A$105,A13)&gt;1,1,0)+IF(S13&lt;C13,1,0)+IF(AND(U13&lt;&gt;"",U13&lt;C13),1,0)+IF(AND(OR(X13="LISTA PARA VERIFICAR",X13="VERIFICADA",X13="ACEPTADA"),OR(T13="",U13="")),1,0)+IF(AND(COUNTA(Y13:AA13)&gt;0,COUNTA(Y13:AA13)&lt;3),1,0)+IF(AND(OR(X13="VERIFICADA",X13="ACEPTADA"),OR(Y13="",Z13="",AA13="",W13="")),1,0)+IF(AND(X13="ACEPTADA",AND(Y13&lt;&gt;"CONFORME",Y13&lt;&gt;"ACEPTADA CON DESVIACIÓN")),1,0)+IF(AND(AB13&lt;&gt;"NINGUNO",AC13=""),1,0)+IF(AND(Y13="ACEPTADA CON DESVIACIÓN",NOT(OR(AB13="CAMBIO",AB13="DECISIÓN"))),1,0)+IF(AND(OR(X13="DIFERIDA",X13="CANCELADA",Y13="ACEPTADA CON DESVIACIÓN"),AD13=""),1,0)+IF(AND(AA13&lt;&gt;"",AA13&lt;C13),1,0)+IF(AND(AA13&lt;&gt;"",U13&lt;&gt;"",AA13&lt;U13),1,0)))</x:f>
        <x:v>3</x:v>
      </x:c>
      <x:c r="AG13" s="16" t="str">
        <x:f>IF(B13="","",IF(B13="NO","NO APLICA",IF(AF13&gt;0,"INCOMPLETA",IF(X13="CANCELADA","CANCELADA",IF(X13="DIFERIDA","DIFERIDA",IF(X13="ACEPTADA","ACEPTADA",IF(X13="VERIFICADA","VERIFICADA",IF(TODAY()&gt;S13,"VENCIDA",IF(X13="LISTA PARA VERIFICAR","POR VERIFICAR","EN CONTROL")))))))))</x:f>
        <x:v>INCOMPLETA</x:v>
      </x:c>
    </x:row>
    <x:row r="14">
      <x:c r="A14" s="16" t="str">
        <x:v>INT-009</x:v>
      </x:c>
      <x:c r="B14" s="16" t="str">
        <x:v>SI</x:v>
      </x:c>
      <x:c r="C14" s="17" t="n">
        <x:v>46256</x:v>
      </x:c>
      <x:c r="D14" s="16" t="str">
        <x:v>Coordinación</x:v>
      </x:c>
      <x:c r="E14" s="16" t="str">
        <x:v>Nivel 03</x:v>
      </x:c>
      <x:c r="F14" s="16" t="str">
        <x:v>PCI</x:v>
      </x:c>
      <x:c r="G14" s="16" t="str">
        <x:v>Eléctrica</x:v>
      </x:c>
      <x:c r="H14" s="16" t="str">
        <x:v>Espacial y física</x:v>
      </x:c>
      <x:c r="I14" s="16" t="str">
        <x:v>Bidireccional</x:v>
      </x:c>
      <x:c r="J14" s="16" t="str">
        <x:v>Coordinar rutas, soportes, separación y accesibilidad</x:v>
      </x:c>
      <x:c r="K14" s="16" t="str">
        <x:v>MODEL-N3</x:v>
      </x:c>
      <x:c r="L14" s="16" t="str">
        <x:v>Fire Lead</x:v>
      </x:c>
      <x:c r="M14" s="16" t="str">
        <x:v>Electrical Lead</x:v>
      </x:c>
      <x:c r="N14" s="16" t="str">
        <x:v>REQ-005</x:v>
      </x:c>
      <x:c r="O14" s="16" t="str">
        <x:v>Media</x:v>
      </x:c>
      <x:c r="P14" s="16" t="str">
        <x:v>P2</x:v>
      </x:c>
      <x:c r="Q14" s="18" t="str">
        <x:v>COMPLETAR</x:v>
      </x:c>
      <x:c r="R14" s="18" t="str">
        <x:v>COMPLETAR</x:v>
      </x:c>
      <x:c r="S14" s="17" t="n">
        <x:v>46289</x:v>
      </x:c>
      <x:c r="T14" s="16" t="str"/>
      <x:c r="U14" s="17"/>
      <x:c r="V14" s="16" t="str">
        <x:v>Inspección, revisión documental y/o prueba acordada</x:v>
      </x:c>
      <x:c r="W14" s="16" t="str"/>
      <x:c r="X14" s="16" t="str">
        <x:v>IDENTIFICADA</x:v>
      </x:c>
      <x:c r="Y14" s="16" t="str"/>
      <x:c r="Z14" s="16" t="str"/>
      <x:c r="AA14" s="17"/>
      <x:c r="AB14" s="16" t="str">
        <x:v>NINGUNO</x:v>
      </x:c>
      <x:c r="AC14" s="16" t="str"/>
      <x:c r="AD14" s="16" t="str"/>
      <x:c r="AE14" s="19" t="n">
        <x:f>IF(B14="","",IF(B14="NO","",S14-TODAY()))</x:f>
        <x:v>14</x:v>
      </x:c>
      <x:c r="AF14" s="19" t="n">
        <x:f>IF(B14="",0,IF(B14="NO",0,IF(A14="",1,0)+COUNTBLANK(C14:S14)+COUNTBLANK(V14:V14)+IF(Q14="COMPLETAR",1,0)+IF(R14="COMPLETAR",1,0)+IF(COUNTIF($A$6:$A$105,A14)&gt;1,1,0)+IF(S14&lt;C14,1,0)+IF(AND(U14&lt;&gt;"",U14&lt;C14),1,0)+IF(AND(OR(X14="LISTA PARA VERIFICAR",X14="VERIFICADA",X14="ACEPTADA"),OR(T14="",U14="")),1,0)+IF(AND(COUNTA(Y14:AA14)&gt;0,COUNTA(Y14:AA14)&lt;3),1,0)+IF(AND(OR(X14="VERIFICADA",X14="ACEPTADA"),OR(Y14="",Z14="",AA14="",W14="")),1,0)+IF(AND(X14="ACEPTADA",AND(Y14&lt;&gt;"CONFORME",Y14&lt;&gt;"ACEPTADA CON DESVIACIÓN")),1,0)+IF(AND(AB14&lt;&gt;"NINGUNO",AC14=""),1,0)+IF(AND(Y14="ACEPTADA CON DESVIACIÓN",NOT(OR(AB14="CAMBIO",AB14="DECISIÓN"))),1,0)+IF(AND(OR(X14="DIFERIDA",X14="CANCELADA",Y14="ACEPTADA CON DESVIACIÓN"),AD14=""),1,0)+IF(AND(AA14&lt;&gt;"",AA14&lt;C14),1,0)+IF(AND(AA14&lt;&gt;"",U14&lt;&gt;"",AA14&lt;U14),1,0)))</x:f>
        <x:v>3</x:v>
      </x:c>
      <x:c r="AG14" s="16" t="str">
        <x:f>IF(B14="","",IF(B14="NO","NO APLICA",IF(AF14&gt;0,"INCOMPLETA",IF(X14="CANCELADA","CANCELADA",IF(X14="DIFERIDA","DIFERIDA",IF(X14="ACEPTADA","ACEPTADA",IF(X14="VERIFICADA","VERIFICADA",IF(TODAY()&gt;S14,"VENCIDA",IF(X14="LISTA PARA VERIFICAR","POR VERIFICAR","EN CONTROL")))))))))</x:f>
        <x:v>INCOMPLETA</x:v>
      </x:c>
    </x:row>
    <x:row r="15">
      <x:c r="A15" s="16" t="str">
        <x:v>INT-010</x:v>
      </x:c>
      <x:c r="B15" s="16" t="str">
        <x:v>SI</x:v>
      </x:c>
      <x:c r="C15" s="17" t="n">
        <x:v>46257</x:v>
      </x:c>
      <x:c r="D15" s="16" t="str">
        <x:v>Construcción</x:v>
      </x:c>
      <x:c r="E15" s="16" t="str">
        <x:v>Tablero MDB-01</x:v>
      </x:c>
      <x:c r="F15" s="16" t="str">
        <x:v>Estructura</x:v>
      </x:c>
      <x:c r="G15" s="16" t="str">
        <x:v>Eléctrica</x:v>
      </x:c>
      <x:c r="H15" s="16" t="str">
        <x:v>Instalación y soporte</x:v>
      </x:c>
      <x:c r="I15" s="16" t="str">
        <x:v>A → B</x:v>
      </x:c>
      <x:c r="J15" s="16" t="str">
        <x:v>Definir base, anclajes, cargas, insertos y tolerancias</x:v>
      </x:c>
      <x:c r="K15" s="16" t="str">
        <x:v>SD-MDB-01</x:v>
      </x:c>
      <x:c r="L15" s="16" t="str">
        <x:v>Structural Lead</x:v>
      </x:c>
      <x:c r="M15" s="16" t="str">
        <x:v>Electrical Lead</x:v>
      </x:c>
      <x:c r="N15" s="16" t="str">
        <x:v>REQ-011</x:v>
      </x:c>
      <x:c r="O15" s="16" t="str">
        <x:v>Alta</x:v>
      </x:c>
      <x:c r="P15" s="16" t="str">
        <x:v>P1</x:v>
      </x:c>
      <x:c r="Q15" s="18" t="str">
        <x:v>COMPLETAR</x:v>
      </x:c>
      <x:c r="R15" s="18" t="str">
        <x:v>COMPLETAR</x:v>
      </x:c>
      <x:c r="S15" s="17" t="n">
        <x:v>46290</x:v>
      </x:c>
      <x:c r="T15" s="16" t="str"/>
      <x:c r="U15" s="17"/>
      <x:c r="V15" s="16" t="str">
        <x:v>Inspección, revisión documental y/o prueba acordada</x:v>
      </x:c>
      <x:c r="W15" s="16" t="str"/>
      <x:c r="X15" s="16" t="str">
        <x:v>IDENTIFICADA</x:v>
      </x:c>
      <x:c r="Y15" s="16" t="str"/>
      <x:c r="Z15" s="16" t="str"/>
      <x:c r="AA15" s="17"/>
      <x:c r="AB15" s="16" t="str">
        <x:v>NINGUNO</x:v>
      </x:c>
      <x:c r="AC15" s="16" t="str"/>
      <x:c r="AD15" s="16" t="str"/>
      <x:c r="AE15" s="19" t="n">
        <x:f>IF(B15="","",IF(B15="NO","",S15-TODAY()))</x:f>
        <x:v>15</x:v>
      </x:c>
      <x:c r="AF15" s="19" t="n">
        <x:f>IF(B15="",0,IF(B15="NO",0,IF(A15="",1,0)+COUNTBLANK(C15:S15)+COUNTBLANK(V15:V15)+IF(Q15="COMPLETAR",1,0)+IF(R15="COMPLETAR",1,0)+IF(COUNTIF($A$6:$A$105,A15)&gt;1,1,0)+IF(S15&lt;C15,1,0)+IF(AND(U15&lt;&gt;"",U15&lt;C15),1,0)+IF(AND(OR(X15="LISTA PARA VERIFICAR",X15="VERIFICADA",X15="ACEPTADA"),OR(T15="",U15="")),1,0)+IF(AND(COUNTA(Y15:AA15)&gt;0,COUNTA(Y15:AA15)&lt;3),1,0)+IF(AND(OR(X15="VERIFICADA",X15="ACEPTADA"),OR(Y15="",Z15="",AA15="",W15="")),1,0)+IF(AND(X15="ACEPTADA",AND(Y15&lt;&gt;"CONFORME",Y15&lt;&gt;"ACEPTADA CON DESVIACIÓN")),1,0)+IF(AND(AB15&lt;&gt;"NINGUNO",AC15=""),1,0)+IF(AND(Y15="ACEPTADA CON DESVIACIÓN",NOT(OR(AB15="CAMBIO",AB15="DECISIÓN"))),1,0)+IF(AND(OR(X15="DIFERIDA",X15="CANCELADA",Y15="ACEPTADA CON DESVIACIÓN"),AD15=""),1,0)+IF(AND(AA15&lt;&gt;"",AA15&lt;C15),1,0)+IF(AND(AA15&lt;&gt;"",U15&lt;&gt;"",AA15&lt;U15),1,0)))</x:f>
        <x:v>3</x:v>
      </x:c>
      <x:c r="AG15" s="16" t="str">
        <x:f>IF(B15="","",IF(B15="NO","NO APLICA",IF(AF15&gt;0,"INCOMPLETA",IF(X15="CANCELADA","CANCELADA",IF(X15="DIFERIDA","DIFERIDA",IF(X15="ACEPTADA","ACEPTADA",IF(X15="VERIFICADA","VERIFICADA",IF(TODAY()&gt;S15,"VENCIDA",IF(X15="LISTA PARA VERIFICAR","POR VERIFICAR","EN CONTROL")))))))))</x:f>
        <x:v>INCOMPLETA</x:v>
      </x:c>
    </x:row>
    <x:row r="16">
      <x:c r="A16" s="16" t="str">
        <x:v>INT-011</x:v>
      </x:c>
      <x:c r="B16" s="16" t="str">
        <x:v>SI</x:v>
      </x:c>
      <x:c r="C16" s="17" t="n">
        <x:v>46258</x:v>
      </x:c>
      <x:c r="D16" s="16" t="str">
        <x:v>Commissioning</x:v>
      </x:c>
      <x:c r="E16" s="16" t="str">
        <x:v>AHU-03</x:v>
      </x:c>
      <x:c r="F16" s="16" t="str">
        <x:v>BMS</x:v>
      </x:c>
      <x:c r="G16" s="16" t="str">
        <x:v>Mecánica HVAC</x:v>
      </x:c>
      <x:c r="H16" s="16" t="str">
        <x:v>Prueba y commissioning</x:v>
      </x:c>
      <x:c r="I16" s="16" t="str">
        <x:v>Bidireccional</x:v>
      </x:c>
      <x:c r="J16" s="16" t="str">
        <x:v>Acordar precondiciones, responsables, tendencia y aceptación</x:v>
      </x:c>
      <x:c r="K16" s="16" t="str">
        <x:v>FPT-AHU-03</x:v>
      </x:c>
      <x:c r="L16" s="16" t="str">
        <x:v>BMS Lead</x:v>
      </x:c>
      <x:c r="M16" s="16" t="str">
        <x:v>CxA</x:v>
      </x:c>
      <x:c r="N16" s="16" t="str">
        <x:v>REQ-015</x:v>
      </x:c>
      <x:c r="O16" s="16" t="str">
        <x:v>Alta</x:v>
      </x:c>
      <x:c r="P16" s="16" t="str">
        <x:v>P1</x:v>
      </x:c>
      <x:c r="Q16" s="18" t="str">
        <x:v>COMPLETAR</x:v>
      </x:c>
      <x:c r="R16" s="18" t="str">
        <x:v>COMPLETAR</x:v>
      </x:c>
      <x:c r="S16" s="17" t="n">
        <x:v>46291</x:v>
      </x:c>
      <x:c r="T16" s="16" t="str"/>
      <x:c r="U16" s="17"/>
      <x:c r="V16" s="16" t="str">
        <x:v>Inspección, revisión documental y/o prueba acordada</x:v>
      </x:c>
      <x:c r="W16" s="16" t="str"/>
      <x:c r="X16" s="16" t="str">
        <x:v>IDENTIFICADA</x:v>
      </x:c>
      <x:c r="Y16" s="16" t="str"/>
      <x:c r="Z16" s="16" t="str"/>
      <x:c r="AA16" s="17"/>
      <x:c r="AB16" s="16" t="str">
        <x:v>NINGUNO</x:v>
      </x:c>
      <x:c r="AC16" s="16" t="str"/>
      <x:c r="AD16" s="16" t="str"/>
      <x:c r="AE16" s="19" t="n">
        <x:f>IF(B16="","",IF(B16="NO","",S16-TODAY()))</x:f>
        <x:v>16</x:v>
      </x:c>
      <x:c r="AF16" s="19" t="n">
        <x:f>IF(B16="",0,IF(B16="NO",0,IF(A16="",1,0)+COUNTBLANK(C16:S16)+COUNTBLANK(V16:V16)+IF(Q16="COMPLETAR",1,0)+IF(R16="COMPLETAR",1,0)+IF(COUNTIF($A$6:$A$105,A16)&gt;1,1,0)+IF(S16&lt;C16,1,0)+IF(AND(U16&lt;&gt;"",U16&lt;C16),1,0)+IF(AND(OR(X16="LISTA PARA VERIFICAR",X16="VERIFICADA",X16="ACEPTADA"),OR(T16="",U16="")),1,0)+IF(AND(COUNTA(Y16:AA16)&gt;0,COUNTA(Y16:AA16)&lt;3),1,0)+IF(AND(OR(X16="VERIFICADA",X16="ACEPTADA"),OR(Y16="",Z16="",AA16="",W16="")),1,0)+IF(AND(X16="ACEPTADA",AND(Y16&lt;&gt;"CONFORME",Y16&lt;&gt;"ACEPTADA CON DESVIACIÓN")),1,0)+IF(AND(AB16&lt;&gt;"NINGUNO",AC16=""),1,0)+IF(AND(Y16="ACEPTADA CON DESVIACIÓN",NOT(OR(AB16="CAMBIO",AB16="DECISIÓN"))),1,0)+IF(AND(OR(X16="DIFERIDA",X16="CANCELADA",Y16="ACEPTADA CON DESVIACIÓN"),AD16=""),1,0)+IF(AND(AA16&lt;&gt;"",AA16&lt;C16),1,0)+IF(AND(AA16&lt;&gt;"",U16&lt;&gt;"",AA16&lt;U16),1,0)))</x:f>
        <x:v>3</x:v>
      </x:c>
      <x:c r="AG16" s="16" t="str">
        <x:f>IF(B16="","",IF(B16="NO","NO APLICA",IF(AF16&gt;0,"INCOMPLETA",IF(X16="CANCELADA","CANCELADA",IF(X16="DIFERIDA","DIFERIDA",IF(X16="ACEPTADA","ACEPTADA",IF(X16="VERIFICADA","VERIFICADA",IF(TODAY()&gt;S16,"VENCIDA",IF(X16="LISTA PARA VERIFICAR","POR VERIFICAR","EN CONTROL")))))))))</x:f>
        <x:v>INCOMPLETA</x:v>
      </x:c>
    </x:row>
    <x:row r="17">
      <x:c r="A17" s="16" t="str">
        <x:v>INT-012</x:v>
      </x:c>
      <x:c r="B17" s="16" t="str">
        <x:v>SI</x:v>
      </x:c>
      <x:c r="C17" s="17" t="n">
        <x:v>46259</x:v>
      </x:c>
      <x:c r="D17" s="16" t="str">
        <x:v>Commissioning</x:v>
      </x:c>
      <x:c r="E17" s="16" t="str">
        <x:v>PMP-04</x:v>
      </x:c>
      <x:c r="F17" s="16" t="str">
        <x:v>Eléctrica</x:v>
      </x:c>
      <x:c r="G17" s="16" t="str">
        <x:v>BMS</x:v>
      </x:c>
      <x:c r="H17" s="16" t="str">
        <x:v>Prueba y commissioning</x:v>
      </x:c>
      <x:c r="I17" s="16" t="str">
        <x:v>Bidireccional</x:v>
      </x:c>
      <x:c r="J17" s="16" t="str">
        <x:v>Validar energización, mando, estado, falla e interbloqueo</x:v>
      </x:c>
      <x:c r="K17" s="16" t="str">
        <x:v>Cx-BMS-044</x:v>
      </x:c>
      <x:c r="L17" s="16" t="str">
        <x:v>Electrical Lead</x:v>
      </x:c>
      <x:c r="M17" s="16" t="str">
        <x:v>CxA</x:v>
      </x:c>
      <x:c r="N17" s="16" t="str">
        <x:v>REQ-014</x:v>
      </x:c>
      <x:c r="O17" s="16" t="str">
        <x:v>Alta</x:v>
      </x:c>
      <x:c r="P17" s="16" t="str">
        <x:v>P1</x:v>
      </x:c>
      <x:c r="Q17" s="18" t="str">
        <x:v>COMPLETAR</x:v>
      </x:c>
      <x:c r="R17" s="18" t="str">
        <x:v>COMPLETAR</x:v>
      </x:c>
      <x:c r="S17" s="17" t="n">
        <x:v>46292</x:v>
      </x:c>
      <x:c r="T17" s="16" t="str"/>
      <x:c r="U17" s="17"/>
      <x:c r="V17" s="16" t="str">
        <x:v>Inspección, revisión documental y/o prueba acordada</x:v>
      </x:c>
      <x:c r="W17" s="16" t="str"/>
      <x:c r="X17" s="16" t="str">
        <x:v>IDENTIFICADA</x:v>
      </x:c>
      <x:c r="Y17" s="16" t="str"/>
      <x:c r="Z17" s="16" t="str"/>
      <x:c r="AA17" s="17"/>
      <x:c r="AB17" s="16" t="str">
        <x:v>NINGUNO</x:v>
      </x:c>
      <x:c r="AC17" s="16" t="str"/>
      <x:c r="AD17" s="16" t="str"/>
      <x:c r="AE17" s="19" t="n">
        <x:f>IF(B17="","",IF(B17="NO","",S17-TODAY()))</x:f>
        <x:v>17</x:v>
      </x:c>
      <x:c r="AF17" s="19" t="n">
        <x:f>IF(B17="",0,IF(B17="NO",0,IF(A17="",1,0)+COUNTBLANK(C17:S17)+COUNTBLANK(V17:V17)+IF(Q17="COMPLETAR",1,0)+IF(R17="COMPLETAR",1,0)+IF(COUNTIF($A$6:$A$105,A17)&gt;1,1,0)+IF(S17&lt;C17,1,0)+IF(AND(U17&lt;&gt;"",U17&lt;C17),1,0)+IF(AND(OR(X17="LISTA PARA VERIFICAR",X17="VERIFICADA",X17="ACEPTADA"),OR(T17="",U17="")),1,0)+IF(AND(COUNTA(Y17:AA17)&gt;0,COUNTA(Y17:AA17)&lt;3),1,0)+IF(AND(OR(X17="VERIFICADA",X17="ACEPTADA"),OR(Y17="",Z17="",AA17="",W17="")),1,0)+IF(AND(X17="ACEPTADA",AND(Y17&lt;&gt;"CONFORME",Y17&lt;&gt;"ACEPTADA CON DESVIACIÓN")),1,0)+IF(AND(AB17&lt;&gt;"NINGUNO",AC17=""),1,0)+IF(AND(Y17="ACEPTADA CON DESVIACIÓN",NOT(OR(AB17="CAMBIO",AB17="DECISIÓN"))),1,0)+IF(AND(OR(X17="DIFERIDA",X17="CANCELADA",Y17="ACEPTADA CON DESVIACIÓN"),AD17=""),1,0)+IF(AND(AA17&lt;&gt;"",AA17&lt;C17),1,0)+IF(AND(AA17&lt;&gt;"",U17&lt;&gt;"",AA17&lt;U17),1,0)))</x:f>
        <x:v>3</x:v>
      </x:c>
      <x:c r="AG17" s="16" t="str">
        <x:f>IF(B17="","",IF(B17="NO","NO APLICA",IF(AF17&gt;0,"INCOMPLETA",IF(X17="CANCELADA","CANCELADA",IF(X17="DIFERIDA","DIFERIDA",IF(X17="ACEPTADA","ACEPTADA",IF(X17="VERIFICADA","VERIFICADA",IF(TODAY()&gt;S17,"VENCIDA",IF(X17="LISTA PARA VERIFICAR","POR VERIFICAR","EN CONTROL")))))))))</x:f>
        <x:v>INCOMPLETA</x:v>
      </x:c>
    </x:row>
    <x:row r="18">
      <x:c r="A18" s="16" t="str">
        <x:v>INT-013</x:v>
      </x:c>
      <x:c r="B18" s="16" t="str">
        <x:v>SI</x:v>
      </x:c>
      <x:c r="C18" s="17" t="n">
        <x:v>46260</x:v>
      </x:c>
      <x:c r="D18" s="16" t="str">
        <x:v>Entrega</x:v>
      </x:c>
      <x:c r="E18" s="16" t="str">
        <x:v>Registro de activos</x:v>
      </x:c>
      <x:c r="F18" s="16" t="str">
        <x:v>Contratista</x:v>
      </x:c>
      <x:c r="G18" s="16" t="str">
        <x:v>Operación</x:v>
      </x:c>
      <x:c r="H18" s="16" t="str">
        <x:v>Información y entrega</x:v>
      </x:c>
      <x:c r="I18" s="16" t="str">
        <x:v>A → B</x:v>
      </x:c>
      <x:c r="J18" s="16" t="str">
        <x:v>Entregar identificadores, fabricante, modelo, serie, ubicación y garantía</x:v>
      </x:c>
      <x:c r="K18" s="16" t="str">
        <x:v>AIM-001</x:v>
      </x:c>
      <x:c r="L18" s="16" t="str">
        <x:v>Contractor</x:v>
      </x:c>
      <x:c r="M18" s="16" t="str">
        <x:v>FM Lead</x:v>
      </x:c>
      <x:c r="N18" s="16" t="str">
        <x:v>REQ-016</x:v>
      </x:c>
      <x:c r="O18" s="16" t="str">
        <x:v>Media</x:v>
      </x:c>
      <x:c r="P18" s="16" t="str">
        <x:v>P2</x:v>
      </x:c>
      <x:c r="Q18" s="18" t="str">
        <x:v>COMPLETAR</x:v>
      </x:c>
      <x:c r="R18" s="18" t="str">
        <x:v>COMPLETAR</x:v>
      </x:c>
      <x:c r="S18" s="17" t="n">
        <x:v>46293</x:v>
      </x:c>
      <x:c r="T18" s="16" t="str"/>
      <x:c r="U18" s="17"/>
      <x:c r="V18" s="16" t="str">
        <x:v>Inspección, revisión documental y/o prueba acordada</x:v>
      </x:c>
      <x:c r="W18" s="16" t="str"/>
      <x:c r="X18" s="16" t="str">
        <x:v>IDENTIFICADA</x:v>
      </x:c>
      <x:c r="Y18" s="16" t="str"/>
      <x:c r="Z18" s="16" t="str"/>
      <x:c r="AA18" s="17"/>
      <x:c r="AB18" s="16" t="str">
        <x:v>NINGUNO</x:v>
      </x:c>
      <x:c r="AC18" s="16" t="str"/>
      <x:c r="AD18" s="16" t="str"/>
      <x:c r="AE18" s="19" t="n">
        <x:f>IF(B18="","",IF(B18="NO","",S18-TODAY()))</x:f>
        <x:v>18</x:v>
      </x:c>
      <x:c r="AF18" s="19" t="n">
        <x:f>IF(B18="",0,IF(B18="NO",0,IF(A18="",1,0)+COUNTBLANK(C18:S18)+COUNTBLANK(V18:V18)+IF(Q18="COMPLETAR",1,0)+IF(R18="COMPLETAR",1,0)+IF(COUNTIF($A$6:$A$105,A18)&gt;1,1,0)+IF(S18&lt;C18,1,0)+IF(AND(U18&lt;&gt;"",U18&lt;C18),1,0)+IF(AND(OR(X18="LISTA PARA VERIFICAR",X18="VERIFICADA",X18="ACEPTADA"),OR(T18="",U18="")),1,0)+IF(AND(COUNTA(Y18:AA18)&gt;0,COUNTA(Y18:AA18)&lt;3),1,0)+IF(AND(OR(X18="VERIFICADA",X18="ACEPTADA"),OR(Y18="",Z18="",AA18="",W18="")),1,0)+IF(AND(X18="ACEPTADA",AND(Y18&lt;&gt;"CONFORME",Y18&lt;&gt;"ACEPTADA CON DESVIACIÓN")),1,0)+IF(AND(AB18&lt;&gt;"NINGUNO",AC18=""),1,0)+IF(AND(Y18="ACEPTADA CON DESVIACIÓN",NOT(OR(AB18="CAMBIO",AB18="DECISIÓN"))),1,0)+IF(AND(OR(X18="DIFERIDA",X18="CANCELADA",Y18="ACEPTADA CON DESVIACIÓN"),AD18=""),1,0)+IF(AND(AA18&lt;&gt;"",AA18&lt;C18),1,0)+IF(AND(AA18&lt;&gt;"",U18&lt;&gt;"",AA18&lt;U18),1,0)))</x:f>
        <x:v>3</x:v>
      </x:c>
      <x:c r="AG18" s="16" t="str">
        <x:f>IF(B18="","",IF(B18="NO","NO APLICA",IF(AF18&gt;0,"INCOMPLETA",IF(X18="CANCELADA","CANCELADA",IF(X18="DIFERIDA","DIFERIDA",IF(X18="ACEPTADA","ACEPTADA",IF(X18="VERIFICADA","VERIFICADA",IF(TODAY()&gt;S18,"VENCIDA",IF(X18="LISTA PARA VERIFICAR","POR VERIFICAR","EN CONTROL")))))))))</x:f>
        <x:v>INCOMPLETA</x:v>
      </x:c>
    </x:row>
    <x:row r="19">
      <x:c r="A19" s="16" t="str">
        <x:v>INT-014</x:v>
      </x:c>
      <x:c r="B19" s="16" t="str">
        <x:v>SI</x:v>
      </x:c>
      <x:c r="C19" s="17" t="n">
        <x:v>46261</x:v>
      </x:c>
      <x:c r="D19" s="16" t="str">
        <x:v>Entrega</x:v>
      </x:c>
      <x:c r="E19" s="16" t="str">
        <x:v>Servidor BMS</x:v>
      </x:c>
      <x:c r="F19" s="16" t="str">
        <x:v>BMS</x:v>
      </x:c>
      <x:c r="G19" s="16" t="str">
        <x:v>Operación</x:v>
      </x:c>
      <x:c r="H19" s="16" t="str">
        <x:v>Documentación y entrega</x:v>
      </x:c>
      <x:c r="I19" s="16" t="str">
        <x:v>A → B</x:v>
      </x:c>
      <x:c r="J19" s="16" t="str">
        <x:v>Entregar backups, licencias, credenciales, manuales y prueba de restauración</x:v>
      </x:c>
      <x:c r="K19" s="16" t="str">
        <x:v>BMS-BKP-001</x:v>
      </x:c>
      <x:c r="L19" s="16" t="str">
        <x:v>BMS Lead</x:v>
      </x:c>
      <x:c r="M19" s="16" t="str">
        <x:v>FM Lead</x:v>
      </x:c>
      <x:c r="N19" s="16" t="str">
        <x:v>REQ-018</x:v>
      </x:c>
      <x:c r="O19" s="16" t="str">
        <x:v>Alta</x:v>
      </x:c>
      <x:c r="P19" s="16" t="str">
        <x:v>P1</x:v>
      </x:c>
      <x:c r="Q19" s="18" t="str">
        <x:v>COMPLETAR</x:v>
      </x:c>
      <x:c r="R19" s="18" t="str">
        <x:v>COMPLETAR</x:v>
      </x:c>
      <x:c r="S19" s="17" t="n">
        <x:v>46294</x:v>
      </x:c>
      <x:c r="T19" s="16" t="str"/>
      <x:c r="U19" s="17"/>
      <x:c r="V19" s="16" t="str">
        <x:v>Inspección, revisión documental y/o prueba acordada</x:v>
      </x:c>
      <x:c r="W19" s="16" t="str"/>
      <x:c r="X19" s="16" t="str">
        <x:v>IDENTIFICADA</x:v>
      </x:c>
      <x:c r="Y19" s="16" t="str"/>
      <x:c r="Z19" s="16" t="str"/>
      <x:c r="AA19" s="17"/>
      <x:c r="AB19" s="16" t="str">
        <x:v>NINGUNO</x:v>
      </x:c>
      <x:c r="AC19" s="16" t="str"/>
      <x:c r="AD19" s="16" t="str"/>
      <x:c r="AE19" s="19" t="n">
        <x:f>IF(B19="","",IF(B19="NO","",S19-TODAY()))</x:f>
        <x:v>19</x:v>
      </x:c>
      <x:c r="AF19" s="19" t="n">
        <x:f>IF(B19="",0,IF(B19="NO",0,IF(A19="",1,0)+COUNTBLANK(C19:S19)+COUNTBLANK(V19:V19)+IF(Q19="COMPLETAR",1,0)+IF(R19="COMPLETAR",1,0)+IF(COUNTIF($A$6:$A$105,A19)&gt;1,1,0)+IF(S19&lt;C19,1,0)+IF(AND(U19&lt;&gt;"",U19&lt;C19),1,0)+IF(AND(OR(X19="LISTA PARA VERIFICAR",X19="VERIFICADA",X19="ACEPTADA"),OR(T19="",U19="")),1,0)+IF(AND(COUNTA(Y19:AA19)&gt;0,COUNTA(Y19:AA19)&lt;3),1,0)+IF(AND(OR(X19="VERIFICADA",X19="ACEPTADA"),OR(Y19="",Z19="",AA19="",W19="")),1,0)+IF(AND(X19="ACEPTADA",AND(Y19&lt;&gt;"CONFORME",Y19&lt;&gt;"ACEPTADA CON DESVIACIÓN")),1,0)+IF(AND(AB19&lt;&gt;"NINGUNO",AC19=""),1,0)+IF(AND(Y19="ACEPTADA CON DESVIACIÓN",NOT(OR(AB19="CAMBIO",AB19="DECISIÓN"))),1,0)+IF(AND(OR(X19="DIFERIDA",X19="CANCELADA",Y19="ACEPTADA CON DESVIACIÓN"),AD19=""),1,0)+IF(AND(AA19&lt;&gt;"",AA19&lt;C19),1,0)+IF(AND(AA19&lt;&gt;"",U19&lt;&gt;"",AA19&lt;U19),1,0)))</x:f>
        <x:v>3</x:v>
      </x:c>
      <x:c r="AG19" s="16" t="str">
        <x:f>IF(B19="","",IF(B19="NO","NO APLICA",IF(AF19&gt;0,"INCOMPLETA",IF(X19="CANCELADA","CANCELADA",IF(X19="DIFERIDA","DIFERIDA",IF(X19="ACEPTADA","ACEPTADA",IF(X19="VERIFICADA","VERIFICADA",IF(TODAY()&gt;S19,"VENCIDA",IF(X19="LISTA PARA VERIFICAR","POR VERIFICAR","EN CONTROL")))))))))</x:f>
        <x:v>INCOMPLETA</x:v>
      </x:c>
    </x:row>
    <x:row r="20">
      <x:c r="A20" s="16" t="str">
        <x:v>INT-015</x:v>
      </x:c>
      <x:c r="B20" s="16" t="str">
        <x:v>SI</x:v>
      </x:c>
      <x:c r="C20" s="17" t="n">
        <x:v>46262</x:v>
      </x:c>
      <x:c r="D20" s="16" t="str">
        <x:v>Construcción</x:v>
      </x:c>
      <x:c r="E20" s="16" t="str">
        <x:v>Pasamuros</x:v>
      </x:c>
      <x:c r="F20" s="16" t="str">
        <x:v>Arquitectura</x:v>
      </x:c>
      <x:c r="G20" s="16" t="str">
        <x:v>MEP</x:v>
      </x:c>
      <x:c r="H20" s="16" t="str">
        <x:v>Instalación y soporte</x:v>
      </x:c>
      <x:c r="I20" s="16" t="str">
        <x:v>Bidireccional</x:v>
      </x:c>
      <x:c r="J20" s="16" t="str">
        <x:v>Definir reservas, mangas, sellado, clasificación de resistencia al fuego y responsable de cierre</x:v>
      </x:c>
      <x:c r="K20" s="16" t="str">
        <x:v>BWIC-001</x:v>
      </x:c>
      <x:c r="L20" s="16" t="str">
        <x:v>Architectural Lead</x:v>
      </x:c>
      <x:c r="M20" s="16" t="str">
        <x:v>MEP Lead</x:v>
      </x:c>
      <x:c r="N20" s="16" t="str">
        <x:v>REQ-011</x:v>
      </x:c>
      <x:c r="O20" s="16" t="str">
        <x:v>Alta</x:v>
      </x:c>
      <x:c r="P20" s="16" t="str">
        <x:v>P1</x:v>
      </x:c>
      <x:c r="Q20" s="18" t="str">
        <x:v>COMPLETAR</x:v>
      </x:c>
      <x:c r="R20" s="18" t="str">
        <x:v>COMPLETAR</x:v>
      </x:c>
      <x:c r="S20" s="17" t="n">
        <x:v>46295</x:v>
      </x:c>
      <x:c r="T20" s="16" t="str"/>
      <x:c r="U20" s="17"/>
      <x:c r="V20" s="16" t="str">
        <x:v>Inspección, revisión documental y/o prueba acordada</x:v>
      </x:c>
      <x:c r="W20" s="16" t="str"/>
      <x:c r="X20" s="16" t="str">
        <x:v>IDENTIFICADA</x:v>
      </x:c>
      <x:c r="Y20" s="16" t="str"/>
      <x:c r="Z20" s="16" t="str"/>
      <x:c r="AA20" s="17"/>
      <x:c r="AB20" s="16" t="str">
        <x:v>NINGUNO</x:v>
      </x:c>
      <x:c r="AC20" s="16" t="str"/>
      <x:c r="AD20" s="16" t="str"/>
      <x:c r="AE20" s="19" t="n">
        <x:f>IF(B20="","",IF(B20="NO","",S20-TODAY()))</x:f>
        <x:v>20</x:v>
      </x:c>
      <x:c r="AF20" s="19" t="n">
        <x:f>IF(B20="",0,IF(B20="NO",0,IF(A20="",1,0)+COUNTBLANK(C20:S20)+COUNTBLANK(V20:V20)+IF(Q20="COMPLETAR",1,0)+IF(R20="COMPLETAR",1,0)+IF(COUNTIF($A$6:$A$105,A20)&gt;1,1,0)+IF(S20&lt;C20,1,0)+IF(AND(U20&lt;&gt;"",U20&lt;C20),1,0)+IF(AND(OR(X20="LISTA PARA VERIFICAR",X20="VERIFICADA",X20="ACEPTADA"),OR(T20="",U20="")),1,0)+IF(AND(COUNTA(Y20:AA20)&gt;0,COUNTA(Y20:AA20)&lt;3),1,0)+IF(AND(OR(X20="VERIFICADA",X20="ACEPTADA"),OR(Y20="",Z20="",AA20="",W20="")),1,0)+IF(AND(X20="ACEPTADA",AND(Y20&lt;&gt;"CONFORME",Y20&lt;&gt;"ACEPTADA CON DESVIACIÓN")),1,0)+IF(AND(AB20&lt;&gt;"NINGUNO",AC20=""),1,0)+IF(AND(Y20="ACEPTADA CON DESVIACIÓN",NOT(OR(AB20="CAMBIO",AB20="DECISIÓN"))),1,0)+IF(AND(OR(X20="DIFERIDA",X20="CANCELADA",Y20="ACEPTADA CON DESVIACIÓN"),AD20=""),1,0)+IF(AND(AA20&lt;&gt;"",AA20&lt;C20),1,0)+IF(AND(AA20&lt;&gt;"",U20&lt;&gt;"",AA20&lt;U20),1,0)))</x:f>
        <x:v>3</x:v>
      </x:c>
      <x:c r="AG20" s="16" t="str">
        <x:f>IF(B20="","",IF(B20="NO","NO APLICA",IF(AF20&gt;0,"INCOMPLETA",IF(X20="CANCELADA","CANCELADA",IF(X20="DIFERIDA","DIFERIDA",IF(X20="ACEPTADA","ACEPTADA",IF(X20="VERIFICADA","VERIFICADA",IF(TODAY()&gt;S20,"VENCIDA",IF(X20="LISTA PARA VERIFICAR","POR VERIFICAR","EN CONTROL")))))))))</x:f>
        <x:v>INCOMPLETA</x:v>
      </x:c>
    </x:row>
    <x:row r="21">
      <x:c r="A21" s="16" t="str">
        <x:v>INT-016</x:v>
      </x:c>
      <x:c r="B21" s="16" t="str">
        <x:v>SI</x:v>
      </x:c>
      <x:c r="C21" s="17" t="n">
        <x:v>46263</x:v>
      </x:c>
      <x:c r="D21" s="16" t="str">
        <x:v>Ingeniería</x:v>
      </x:c>
      <x:c r="E21" s="16" t="str">
        <x:v>Cuarto telecom</x:v>
      </x:c>
      <x:c r="F21" s="16" t="str">
        <x:v>Seguridad</x:v>
      </x:c>
      <x:c r="G21" s="16" t="str">
        <x:v>TI / red</x:v>
      </x:c>
      <x:c r="H21" s="16" t="str">
        <x:v>Red y protocolo</x:v>
      </x:c>
      <x:c r="I21" s="16" t="str">
        <x:v>Bidireccional</x:v>
      </x:c>
      <x:c r="J21" s="16" t="str">
        <x:v>Acordar puertos, ancho de banda, almacenamiento, tiempo y acceso</x:v>
      </x:c>
      <x:c r="K21" s="16" t="str">
        <x:v>SEC-NET-001</x:v>
      </x:c>
      <x:c r="L21" s="16" t="str">
        <x:v>Security Lead</x:v>
      </x:c>
      <x:c r="M21" s="16" t="str">
        <x:v>IT Lead</x:v>
      </x:c>
      <x:c r="N21" s="16" t="str">
        <x:v>REQ-008</x:v>
      </x:c>
      <x:c r="O21" s="16" t="str">
        <x:v>Media</x:v>
      </x:c>
      <x:c r="P21" s="16" t="str">
        <x:v>P2</x:v>
      </x:c>
      <x:c r="Q21" s="18" t="str">
        <x:v>COMPLETAR</x:v>
      </x:c>
      <x:c r="R21" s="18" t="str">
        <x:v>COMPLETAR</x:v>
      </x:c>
      <x:c r="S21" s="17" t="n">
        <x:v>46296</x:v>
      </x:c>
      <x:c r="T21" s="16" t="str"/>
      <x:c r="U21" s="17"/>
      <x:c r="V21" s="16" t="str">
        <x:v>Inspección, revisión documental y/o prueba acordada</x:v>
      </x:c>
      <x:c r="W21" s="16" t="str"/>
      <x:c r="X21" s="16" t="str">
        <x:v>IDENTIFICADA</x:v>
      </x:c>
      <x:c r="Y21" s="16" t="str"/>
      <x:c r="Z21" s="16" t="str"/>
      <x:c r="AA21" s="17"/>
      <x:c r="AB21" s="16" t="str">
        <x:v>NINGUNO</x:v>
      </x:c>
      <x:c r="AC21" s="16" t="str"/>
      <x:c r="AD21" s="16" t="str"/>
      <x:c r="AE21" s="19" t="n">
        <x:f>IF(B21="","",IF(B21="NO","",S21-TODAY()))</x:f>
        <x:v>21</x:v>
      </x:c>
      <x:c r="AF21" s="19" t="n">
        <x:f>IF(B21="",0,IF(B21="NO",0,IF(A21="",1,0)+COUNTBLANK(C21:S21)+COUNTBLANK(V21:V21)+IF(Q21="COMPLETAR",1,0)+IF(R21="COMPLETAR",1,0)+IF(COUNTIF($A$6:$A$105,A21)&gt;1,1,0)+IF(S21&lt;C21,1,0)+IF(AND(U21&lt;&gt;"",U21&lt;C21),1,0)+IF(AND(OR(X21="LISTA PARA VERIFICAR",X21="VERIFICADA",X21="ACEPTADA"),OR(T21="",U21="")),1,0)+IF(AND(COUNTA(Y21:AA21)&gt;0,COUNTA(Y21:AA21)&lt;3),1,0)+IF(AND(OR(X21="VERIFICADA",X21="ACEPTADA"),OR(Y21="",Z21="",AA21="",W21="")),1,0)+IF(AND(X21="ACEPTADA",AND(Y21&lt;&gt;"CONFORME",Y21&lt;&gt;"ACEPTADA CON DESVIACIÓN")),1,0)+IF(AND(AB21&lt;&gt;"NINGUNO",AC21=""),1,0)+IF(AND(Y21="ACEPTADA CON DESVIACIÓN",NOT(OR(AB21="CAMBIO",AB21="DECISIÓN"))),1,0)+IF(AND(OR(X21="DIFERIDA",X21="CANCELADA",Y21="ACEPTADA CON DESVIACIÓN"),AD21=""),1,0)+IF(AND(AA21&lt;&gt;"",AA21&lt;C21),1,0)+IF(AND(AA21&lt;&gt;"",U21&lt;&gt;"",AA21&lt;U21),1,0)))</x:f>
        <x:v>3</x:v>
      </x:c>
      <x:c r="AG21" s="16" t="str">
        <x:f>IF(B21="","",IF(B21="NO","NO APLICA",IF(AF21&gt;0,"INCOMPLETA",IF(X21="CANCELADA","CANCELADA",IF(X21="DIFERIDA","DIFERIDA",IF(X21="ACEPTADA","ACEPTADA",IF(X21="VERIFICADA","VERIFICADA",IF(TODAY()&gt;S21,"VENCIDA",IF(X21="LISTA PARA VERIFICAR","POR VERIFICAR","EN CONTROL")))))))))</x:f>
        <x:v>INCOMPLETA</x:v>
      </x:c>
    </x:row>
    <x:row r="22">
      <x:c r="A22" s="16" t="str">
        <x:v>INT-017</x:v>
      </x:c>
      <x:c r="B22" s="16" t="str">
        <x:v>SI</x:v>
      </x:c>
      <x:c r="C22" s="17" t="n">
        <x:v>46264</x:v>
      </x:c>
      <x:c r="D22" s="16" t="str">
        <x:v>Commissioning</x:v>
      </x:c>
      <x:c r="E22" s="16" t="str">
        <x:v>Sistema crítico</x:v>
      </x:c>
      <x:c r="F22" s="16" t="str">
        <x:v>EPMS</x:v>
      </x:c>
      <x:c r="G22" s="16" t="str">
        <x:v>BMS</x:v>
      </x:c>
      <x:c r="H22" s="16" t="str">
        <x:v>Control y señal</x:v>
      </x:c>
      <x:c r="I22" s="16" t="str">
        <x:v>Bidireccional</x:v>
      </x:c>
      <x:c r="J22" s="16" t="str">
        <x:v>Definir fuente de verdad, mapeo, alarmas, tendencias y pérdida de comunicación</x:v>
      </x:c>
      <x:c r="K22" s="16" t="str">
        <x:v>ICD-EPMS-BMS</x:v>
      </x:c>
      <x:c r="L22" s="16" t="str">
        <x:v>EPMS Lead</x:v>
      </x:c>
      <x:c r="M22" s="16" t="str">
        <x:v>BMS Lead</x:v>
      </x:c>
      <x:c r="N22" s="16" t="str">
        <x:v>REQ-015</x:v>
      </x:c>
      <x:c r="O22" s="16" t="str">
        <x:v>Crítica</x:v>
      </x:c>
      <x:c r="P22" s="16" t="str">
        <x:v>P1</x:v>
      </x:c>
      <x:c r="Q22" s="18" t="str">
        <x:v>COMPLETAR</x:v>
      </x:c>
      <x:c r="R22" s="18" t="str">
        <x:v>COMPLETAR</x:v>
      </x:c>
      <x:c r="S22" s="17" t="n">
        <x:v>46297</x:v>
      </x:c>
      <x:c r="T22" s="16" t="str"/>
      <x:c r="U22" s="17"/>
      <x:c r="V22" s="16" t="str">
        <x:v>Inspección, revisión documental y/o prueba acordada</x:v>
      </x:c>
      <x:c r="W22" s="16" t="str"/>
      <x:c r="X22" s="16" t="str">
        <x:v>IDENTIFICADA</x:v>
      </x:c>
      <x:c r="Y22" s="16" t="str"/>
      <x:c r="Z22" s="16" t="str"/>
      <x:c r="AA22" s="17"/>
      <x:c r="AB22" s="16" t="str">
        <x:v>NINGUNO</x:v>
      </x:c>
      <x:c r="AC22" s="16" t="str"/>
      <x:c r="AD22" s="16" t="str"/>
      <x:c r="AE22" s="19" t="n">
        <x:f>IF(B22="","",IF(B22="NO","",S22-TODAY()))</x:f>
        <x:v>22</x:v>
      </x:c>
      <x:c r="AF22" s="19" t="n">
        <x:f>IF(B22="",0,IF(B22="NO",0,IF(A22="",1,0)+COUNTBLANK(C22:S22)+COUNTBLANK(V22:V22)+IF(Q22="COMPLETAR",1,0)+IF(R22="COMPLETAR",1,0)+IF(COUNTIF($A$6:$A$105,A22)&gt;1,1,0)+IF(S22&lt;C22,1,0)+IF(AND(U22&lt;&gt;"",U22&lt;C22),1,0)+IF(AND(OR(X22="LISTA PARA VERIFICAR",X22="VERIFICADA",X22="ACEPTADA"),OR(T22="",U22="")),1,0)+IF(AND(COUNTA(Y22:AA22)&gt;0,COUNTA(Y22:AA22)&lt;3),1,0)+IF(AND(OR(X22="VERIFICADA",X22="ACEPTADA"),OR(Y22="",Z22="",AA22="",W22="")),1,0)+IF(AND(X22="ACEPTADA",AND(Y22&lt;&gt;"CONFORME",Y22&lt;&gt;"ACEPTADA CON DESVIACIÓN")),1,0)+IF(AND(AB22&lt;&gt;"NINGUNO",AC22=""),1,0)+IF(AND(Y22="ACEPTADA CON DESVIACIÓN",NOT(OR(AB22="CAMBIO",AB22="DECISIÓN"))),1,0)+IF(AND(OR(X22="DIFERIDA",X22="CANCELADA",Y22="ACEPTADA CON DESVIACIÓN"),AD22=""),1,0)+IF(AND(AA22&lt;&gt;"",AA22&lt;C22),1,0)+IF(AND(AA22&lt;&gt;"",U22&lt;&gt;"",AA22&lt;U22),1,0)))</x:f>
        <x:v>3</x:v>
      </x:c>
      <x:c r="AG22" s="16" t="str">
        <x:f>IF(B22="","",IF(B22="NO","NO APLICA",IF(AF22&gt;0,"INCOMPLETA",IF(X22="CANCELADA","CANCELADA",IF(X22="DIFERIDA","DIFERIDA",IF(X22="ACEPTADA","ACEPTADA",IF(X22="VERIFICADA","VERIFICADA",IF(TODAY()&gt;S22,"VENCIDA",IF(X22="LISTA PARA VERIFICAR","POR VERIFICAR","EN CONTROL")))))))))</x:f>
        <x:v>INCOMPLETA</x:v>
      </x:c>
    </x:row>
    <x:row r="23">
      <x:c r="A23" s="16" t="str">
        <x:v>INT-018</x:v>
      </x:c>
      <x:c r="B23" s="16" t="str">
        <x:v>SI</x:v>
      </x:c>
      <x:c r="C23" s="17" t="n">
        <x:v>46265</x:v>
      </x:c>
      <x:c r="D23" s="16" t="str">
        <x:v>Entrega</x:v>
      </x:c>
      <x:c r="E23" s="16" t="str">
        <x:v>Paquete as-built</x:v>
      </x:c>
      <x:c r="F23" s="16" t="str">
        <x:v>Modelos BIM</x:v>
      </x:c>
      <x:c r="G23" s="16" t="str">
        <x:v>Documentación</x:v>
      </x:c>
      <x:c r="H23" s="16" t="str">
        <x:v>Información y entrega</x:v>
      </x:c>
      <x:c r="I23" s="16" t="str">
        <x:v>A → B</x:v>
      </x:c>
      <x:c r="J23" s="16" t="str">
        <x:v>Alinear geometría instalada, datos, planos, revisiones e índice maestro</x:v>
      </x:c>
      <x:c r="K23" s="16" t="str">
        <x:v>AB-IDX-001</x:v>
      </x:c>
      <x:c r="L23" s="16" t="str">
        <x:v>Information Lead</x:v>
      </x:c>
      <x:c r="M23" s="16" t="str">
        <x:v>Document Control</x:v>
      </x:c>
      <x:c r="N23" s="16" t="str">
        <x:v>REQ-017</x:v>
      </x:c>
      <x:c r="O23" s="16" t="str">
        <x:v>Media</x:v>
      </x:c>
      <x:c r="P23" s="16" t="str">
        <x:v>P2</x:v>
      </x:c>
      <x:c r="Q23" s="18" t="str">
        <x:v>COMPLETAR</x:v>
      </x:c>
      <x:c r="R23" s="18" t="str">
        <x:v>COMPLETAR</x:v>
      </x:c>
      <x:c r="S23" s="17" t="n">
        <x:v>46298</x:v>
      </x:c>
      <x:c r="T23" s="16" t="str"/>
      <x:c r="U23" s="17"/>
      <x:c r="V23" s="16" t="str">
        <x:v>Inspección, revisión documental y/o prueba acordada</x:v>
      </x:c>
      <x:c r="W23" s="16" t="str"/>
      <x:c r="X23" s="16" t="str">
        <x:v>IDENTIFICADA</x:v>
      </x:c>
      <x:c r="Y23" s="16" t="str"/>
      <x:c r="Z23" s="16" t="str"/>
      <x:c r="AA23" s="17"/>
      <x:c r="AB23" s="16" t="str">
        <x:v>NINGUNO</x:v>
      </x:c>
      <x:c r="AC23" s="16" t="str"/>
      <x:c r="AD23" s="16" t="str"/>
      <x:c r="AE23" s="19" t="n">
        <x:f>IF(B23="","",IF(B23="NO","",S23-TODAY()))</x:f>
        <x:v>23</x:v>
      </x:c>
      <x:c r="AF23" s="19" t="n">
        <x:f>IF(B23="",0,IF(B23="NO",0,IF(A23="",1,0)+COUNTBLANK(C23:S23)+COUNTBLANK(V23:V23)+IF(Q23="COMPLETAR",1,0)+IF(R23="COMPLETAR",1,0)+IF(COUNTIF($A$6:$A$105,A23)&gt;1,1,0)+IF(S23&lt;C23,1,0)+IF(AND(U23&lt;&gt;"",U23&lt;C23),1,0)+IF(AND(OR(X23="LISTA PARA VERIFICAR",X23="VERIFICADA",X23="ACEPTADA"),OR(T23="",U23="")),1,0)+IF(AND(COUNTA(Y23:AA23)&gt;0,COUNTA(Y23:AA23)&lt;3),1,0)+IF(AND(OR(X23="VERIFICADA",X23="ACEPTADA"),OR(Y23="",Z23="",AA23="",W23="")),1,0)+IF(AND(X23="ACEPTADA",AND(Y23&lt;&gt;"CONFORME",Y23&lt;&gt;"ACEPTADA CON DESVIACIÓN")),1,0)+IF(AND(AB23&lt;&gt;"NINGUNO",AC23=""),1,0)+IF(AND(Y23="ACEPTADA CON DESVIACIÓN",NOT(OR(AB23="CAMBIO",AB23="DECISIÓN"))),1,0)+IF(AND(OR(X23="DIFERIDA",X23="CANCELADA",Y23="ACEPTADA CON DESVIACIÓN"),AD23=""),1,0)+IF(AND(AA23&lt;&gt;"",AA23&lt;C23),1,0)+IF(AND(AA23&lt;&gt;"",U23&lt;&gt;"",AA23&lt;U23),1,0)))</x:f>
        <x:v>3</x:v>
      </x:c>
      <x:c r="AG23" s="16" t="str">
        <x:f>IF(B23="","",IF(B23="NO","NO APLICA",IF(AF23&gt;0,"INCOMPLETA",IF(X23="CANCELADA","CANCELADA",IF(X23="DIFERIDA","DIFERIDA",IF(X23="ACEPTADA","ACEPTADA",IF(X23="VERIFICADA","VERIFICADA",IF(TODAY()&gt;S23,"VENCIDA",IF(X23="LISTA PARA VERIFICAR","POR VERIFICAR","EN CONTROL")))))))))</x:f>
        <x:v>INCOMPLETA</x:v>
      </x:c>
    </x:row>
    <x:row r="24">
      <x:c r="A24" s="16"/>
      <x:c r="B24" s="16"/>
      <x:c r="C24" s="17"/>
      <x:c r="D24" s="16"/>
      <x:c r="E24" s="16"/>
      <x:c r="F24" s="16"/>
      <x:c r="G24" s="16"/>
      <x:c r="H24" s="16"/>
      <x:c r="I24" s="16"/>
      <x:c r="J24" s="16"/>
      <x:c r="K24" s="16"/>
      <x:c r="L24" s="16"/>
      <x:c r="M24" s="16"/>
      <x:c r="N24" s="16"/>
      <x:c r="O24" s="16"/>
      <x:c r="P24" s="16"/>
      <x:c r="Q24" s="18"/>
      <x:c r="R24" s="18"/>
      <x:c r="S24" s="17"/>
      <x:c r="T24" s="16"/>
      <x:c r="U24" s="17"/>
      <x:c r="V24" s="16"/>
      <x:c r="W24" s="16"/>
      <x:c r="X24" s="16"/>
      <x:c r="Y24" s="16"/>
      <x:c r="Z24" s="16"/>
      <x:c r="AA24" s="17"/>
      <x:c r="AB24" s="16"/>
      <x:c r="AC24" s="16"/>
      <x:c r="AD24" s="16"/>
      <x:c r="AE24" s="19" t="str">
        <x:f>IF(B24="","",IF(B24="NO","",S24-TODAY()))</x:f>
      </x:c>
      <x:c r="AF24" s="19" t="n">
        <x:f>IF(B24="",0,IF(B24="NO",0,IF(A24="",1,0)+COUNTBLANK(C24:S24)+COUNTBLANK(V24:V24)+IF(Q24="COMPLETAR",1,0)+IF(R24="COMPLETAR",1,0)+IF(COUNTIF($A$6:$A$105,A24)&gt;1,1,0)+IF(S24&lt;C24,1,0)+IF(AND(U24&lt;&gt;"",U24&lt;C24),1,0)+IF(AND(OR(X24="LISTA PARA VERIFICAR",X24="VERIFICADA",X24="ACEPTADA"),OR(T24="",U24="")),1,0)+IF(AND(COUNTA(Y24:AA24)&gt;0,COUNTA(Y24:AA24)&lt;3),1,0)+IF(AND(OR(X24="VERIFICADA",X24="ACEPTADA"),OR(Y24="",Z24="",AA24="",W24="")),1,0)+IF(AND(X24="ACEPTADA",AND(Y24&lt;&gt;"CONFORME",Y24&lt;&gt;"ACEPTADA CON DESVIACIÓN")),1,0)+IF(AND(AB24&lt;&gt;"NINGUNO",AC24=""),1,0)+IF(AND(Y24="ACEPTADA CON DESVIACIÓN",NOT(OR(AB24="CAMBIO",AB24="DECISIÓN"))),1,0)+IF(AND(OR(X24="DIFERIDA",X24="CANCELADA",Y24="ACEPTADA CON DESVIACIÓN"),AD24=""),1,0)+IF(AND(AA24&lt;&gt;"",AA24&lt;C24),1,0)+IF(AND(AA24&lt;&gt;"",U24&lt;&gt;"",AA24&lt;U24),1,0)))</x:f>
        <x:v>0</x:v>
      </x:c>
      <x:c r="AG24" s="16" t="str">
        <x:f>IF(B24="","",IF(B24="NO","NO APLICA",IF(AF24&gt;0,"INCOMPLETA",IF(X24="CANCELADA","CANCELADA",IF(X24="DIFERIDA","DIFERIDA",IF(X24="ACEPTADA","ACEPTADA",IF(X24="VERIFICADA","VERIFICADA",IF(TODAY()&gt;S24,"VENCIDA",IF(X24="LISTA PARA VERIFICAR","POR VERIFICAR","EN CONTROL")))))))))</x:f>
      </x:c>
    </x:row>
    <x:row r="25">
      <x:c r="A25" s="16"/>
      <x:c r="B25" s="16"/>
      <x:c r="C25" s="17"/>
      <x:c r="D25" s="16"/>
      <x:c r="E25" s="16"/>
      <x:c r="F25" s="16"/>
      <x:c r="G25" s="16"/>
      <x:c r="H25" s="16"/>
      <x:c r="I25" s="16"/>
      <x:c r="J25" s="16"/>
      <x:c r="K25" s="16"/>
      <x:c r="L25" s="16"/>
      <x:c r="M25" s="16"/>
      <x:c r="N25" s="16"/>
      <x:c r="O25" s="16"/>
      <x:c r="P25" s="16"/>
      <x:c r="Q25" s="18"/>
      <x:c r="R25" s="18"/>
      <x:c r="S25" s="17"/>
      <x:c r="T25" s="16"/>
      <x:c r="U25" s="17"/>
      <x:c r="V25" s="16"/>
      <x:c r="W25" s="16"/>
      <x:c r="X25" s="16"/>
      <x:c r="Y25" s="16"/>
      <x:c r="Z25" s="16"/>
      <x:c r="AA25" s="17"/>
      <x:c r="AB25" s="16"/>
      <x:c r="AC25" s="16"/>
      <x:c r="AD25" s="16"/>
      <x:c r="AE25" s="19" t="str">
        <x:f>IF(B25="","",IF(B25="NO","",S25-TODAY()))</x:f>
      </x:c>
      <x:c r="AF25" s="19" t="n">
        <x:f>IF(B25="",0,IF(B25="NO",0,IF(A25="",1,0)+COUNTBLANK(C25:S25)+COUNTBLANK(V25:V25)+IF(Q25="COMPLETAR",1,0)+IF(R25="COMPLETAR",1,0)+IF(COUNTIF($A$6:$A$105,A25)&gt;1,1,0)+IF(S25&lt;C25,1,0)+IF(AND(U25&lt;&gt;"",U25&lt;C25),1,0)+IF(AND(OR(X25="LISTA PARA VERIFICAR",X25="VERIFICADA",X25="ACEPTADA"),OR(T25="",U25="")),1,0)+IF(AND(COUNTA(Y25:AA25)&gt;0,COUNTA(Y25:AA25)&lt;3),1,0)+IF(AND(OR(X25="VERIFICADA",X25="ACEPTADA"),OR(Y25="",Z25="",AA25="",W25="")),1,0)+IF(AND(X25="ACEPTADA",AND(Y25&lt;&gt;"CONFORME",Y25&lt;&gt;"ACEPTADA CON DESVIACIÓN")),1,0)+IF(AND(AB25&lt;&gt;"NINGUNO",AC25=""),1,0)+IF(AND(Y25="ACEPTADA CON DESVIACIÓN",NOT(OR(AB25="CAMBIO",AB25="DECISIÓN"))),1,0)+IF(AND(OR(X25="DIFERIDA",X25="CANCELADA",Y25="ACEPTADA CON DESVIACIÓN"),AD25=""),1,0)+IF(AND(AA25&lt;&gt;"",AA25&lt;C25),1,0)+IF(AND(AA25&lt;&gt;"",U25&lt;&gt;"",AA25&lt;U25),1,0)))</x:f>
        <x:v>0</x:v>
      </x:c>
      <x:c r="AG25" s="16" t="str">
        <x:f>IF(B25="","",IF(B25="NO","NO APLICA",IF(AF25&gt;0,"INCOMPLETA",IF(X25="CANCELADA","CANCELADA",IF(X25="DIFERIDA","DIFERIDA",IF(X25="ACEPTADA","ACEPTADA",IF(X25="VERIFICADA","VERIFICADA",IF(TODAY()&gt;S25,"VENCIDA",IF(X25="LISTA PARA VERIFICAR","POR VERIFICAR","EN CONTROL")))))))))</x:f>
      </x:c>
    </x:row>
    <x:row r="26">
      <x:c r="A26" s="16"/>
      <x:c r="B26" s="16"/>
      <x:c r="C26" s="17"/>
      <x:c r="D26" s="16"/>
      <x:c r="E26" s="16"/>
      <x:c r="F26" s="16"/>
      <x:c r="G26" s="16"/>
      <x:c r="H26" s="16"/>
      <x:c r="I26" s="16"/>
      <x:c r="J26" s="16"/>
      <x:c r="K26" s="16"/>
      <x:c r="L26" s="16"/>
      <x:c r="M26" s="16"/>
      <x:c r="N26" s="16"/>
      <x:c r="O26" s="16"/>
      <x:c r="P26" s="16"/>
      <x:c r="Q26" s="18"/>
      <x:c r="R26" s="18"/>
      <x:c r="S26" s="17"/>
      <x:c r="T26" s="16"/>
      <x:c r="U26" s="17"/>
      <x:c r="V26" s="16"/>
      <x:c r="W26" s="16"/>
      <x:c r="X26" s="16"/>
      <x:c r="Y26" s="16"/>
      <x:c r="Z26" s="16"/>
      <x:c r="AA26" s="17"/>
      <x:c r="AB26" s="16"/>
      <x:c r="AC26" s="16"/>
      <x:c r="AD26" s="16"/>
      <x:c r="AE26" s="19" t="str">
        <x:f>IF(B26="","",IF(B26="NO","",S26-TODAY()))</x:f>
      </x:c>
      <x:c r="AF26" s="19" t="n">
        <x:f>IF(B26="",0,IF(B26="NO",0,IF(A26="",1,0)+COUNTBLANK(C26:S26)+COUNTBLANK(V26:V26)+IF(Q26="COMPLETAR",1,0)+IF(R26="COMPLETAR",1,0)+IF(COUNTIF($A$6:$A$105,A26)&gt;1,1,0)+IF(S26&lt;C26,1,0)+IF(AND(U26&lt;&gt;"",U26&lt;C26),1,0)+IF(AND(OR(X26="LISTA PARA VERIFICAR",X26="VERIFICADA",X26="ACEPTADA"),OR(T26="",U26="")),1,0)+IF(AND(COUNTA(Y26:AA26)&gt;0,COUNTA(Y26:AA26)&lt;3),1,0)+IF(AND(OR(X26="VERIFICADA",X26="ACEPTADA"),OR(Y26="",Z26="",AA26="",W26="")),1,0)+IF(AND(X26="ACEPTADA",AND(Y26&lt;&gt;"CONFORME",Y26&lt;&gt;"ACEPTADA CON DESVIACIÓN")),1,0)+IF(AND(AB26&lt;&gt;"NINGUNO",AC26=""),1,0)+IF(AND(Y26="ACEPTADA CON DESVIACIÓN",NOT(OR(AB26="CAMBIO",AB26="DECISIÓN"))),1,0)+IF(AND(OR(X26="DIFERIDA",X26="CANCELADA",Y26="ACEPTADA CON DESVIACIÓN"),AD26=""),1,0)+IF(AND(AA26&lt;&gt;"",AA26&lt;C26),1,0)+IF(AND(AA26&lt;&gt;"",U26&lt;&gt;"",AA26&lt;U26),1,0)))</x:f>
        <x:v>0</x:v>
      </x:c>
      <x:c r="AG26" s="16" t="str">
        <x:f>IF(B26="","",IF(B26="NO","NO APLICA",IF(AF26&gt;0,"INCOMPLETA",IF(X26="CANCELADA","CANCELADA",IF(X26="DIFERIDA","DIFERIDA",IF(X26="ACEPTADA","ACEPTADA",IF(X26="VERIFICADA","VERIFICADA",IF(TODAY()&gt;S26,"VENCIDA",IF(X26="LISTA PARA VERIFICAR","POR VERIFICAR","EN CONTROL")))))))))</x:f>
      </x:c>
    </x:row>
    <x:row r="27">
      <x:c r="A27" s="16"/>
      <x:c r="B27" s="16"/>
      <x:c r="C27" s="17"/>
      <x:c r="D27" s="16"/>
      <x:c r="E27" s="16"/>
      <x:c r="F27" s="16"/>
      <x:c r="G27" s="16"/>
      <x:c r="H27" s="16"/>
      <x:c r="I27" s="16"/>
      <x:c r="J27" s="16"/>
      <x:c r="K27" s="16"/>
      <x:c r="L27" s="16"/>
      <x:c r="M27" s="16"/>
      <x:c r="N27" s="16"/>
      <x:c r="O27" s="16"/>
      <x:c r="P27" s="16"/>
      <x:c r="Q27" s="18"/>
      <x:c r="R27" s="18"/>
      <x:c r="S27" s="17"/>
      <x:c r="T27" s="16"/>
      <x:c r="U27" s="17"/>
      <x:c r="V27" s="16"/>
      <x:c r="W27" s="16"/>
      <x:c r="X27" s="16"/>
      <x:c r="Y27" s="16"/>
      <x:c r="Z27" s="16"/>
      <x:c r="AA27" s="17"/>
      <x:c r="AB27" s="16"/>
      <x:c r="AC27" s="16"/>
      <x:c r="AD27" s="16"/>
      <x:c r="AE27" s="19" t="str">
        <x:f>IF(B27="","",IF(B27="NO","",S27-TODAY()))</x:f>
      </x:c>
      <x:c r="AF27" s="19" t="n">
        <x:f>IF(B27="",0,IF(B27="NO",0,IF(A27="",1,0)+COUNTBLANK(C27:S27)+COUNTBLANK(V27:V27)+IF(Q27="COMPLETAR",1,0)+IF(R27="COMPLETAR",1,0)+IF(COUNTIF($A$6:$A$105,A27)&gt;1,1,0)+IF(S27&lt;C27,1,0)+IF(AND(U27&lt;&gt;"",U27&lt;C27),1,0)+IF(AND(OR(X27="LISTA PARA VERIFICAR",X27="VERIFICADA",X27="ACEPTADA"),OR(T27="",U27="")),1,0)+IF(AND(COUNTA(Y27:AA27)&gt;0,COUNTA(Y27:AA27)&lt;3),1,0)+IF(AND(OR(X27="VERIFICADA",X27="ACEPTADA"),OR(Y27="",Z27="",AA27="",W27="")),1,0)+IF(AND(X27="ACEPTADA",AND(Y27&lt;&gt;"CONFORME",Y27&lt;&gt;"ACEPTADA CON DESVIACIÓN")),1,0)+IF(AND(AB27&lt;&gt;"NINGUNO",AC27=""),1,0)+IF(AND(Y27="ACEPTADA CON DESVIACIÓN",NOT(OR(AB27="CAMBIO",AB27="DECISIÓN"))),1,0)+IF(AND(OR(X27="DIFERIDA",X27="CANCELADA",Y27="ACEPTADA CON DESVIACIÓN"),AD27=""),1,0)+IF(AND(AA27&lt;&gt;"",AA27&lt;C27),1,0)+IF(AND(AA27&lt;&gt;"",U27&lt;&gt;"",AA27&lt;U27),1,0)))</x:f>
        <x:v>0</x:v>
      </x:c>
      <x:c r="AG27" s="16" t="str">
        <x:f>IF(B27="","",IF(B27="NO","NO APLICA",IF(AF27&gt;0,"INCOMPLETA",IF(X27="CANCELADA","CANCELADA",IF(X27="DIFERIDA","DIFERIDA",IF(X27="ACEPTADA","ACEPTADA",IF(X27="VERIFICADA","VERIFICADA",IF(TODAY()&gt;S27,"VENCIDA",IF(X27="LISTA PARA VERIFICAR","POR VERIFICAR","EN CONTROL")))))))))</x:f>
      </x:c>
    </x:row>
    <x:row r="28">
      <x:c r="A28" s="16"/>
      <x:c r="B28" s="16"/>
      <x:c r="C28" s="17"/>
      <x:c r="D28" s="16"/>
      <x:c r="E28" s="16"/>
      <x:c r="F28" s="16"/>
      <x:c r="G28" s="16"/>
      <x:c r="H28" s="16"/>
      <x:c r="I28" s="16"/>
      <x:c r="J28" s="16"/>
      <x:c r="K28" s="16"/>
      <x:c r="L28" s="16"/>
      <x:c r="M28" s="16"/>
      <x:c r="N28" s="16"/>
      <x:c r="O28" s="16"/>
      <x:c r="P28" s="16"/>
      <x:c r="Q28" s="18"/>
      <x:c r="R28" s="18"/>
      <x:c r="S28" s="17"/>
      <x:c r="T28" s="16"/>
      <x:c r="U28" s="17"/>
      <x:c r="V28" s="16"/>
      <x:c r="W28" s="16"/>
      <x:c r="X28" s="16"/>
      <x:c r="Y28" s="16"/>
      <x:c r="Z28" s="16"/>
      <x:c r="AA28" s="17"/>
      <x:c r="AB28" s="16"/>
      <x:c r="AC28" s="16"/>
      <x:c r="AD28" s="16"/>
      <x:c r="AE28" s="19" t="str">
        <x:f>IF(B28="","",IF(B28="NO","",S28-TODAY()))</x:f>
      </x:c>
      <x:c r="AF28" s="19" t="n">
        <x:f>IF(B28="",0,IF(B28="NO",0,IF(A28="",1,0)+COUNTBLANK(C28:S28)+COUNTBLANK(V28:V28)+IF(Q28="COMPLETAR",1,0)+IF(R28="COMPLETAR",1,0)+IF(COUNTIF($A$6:$A$105,A28)&gt;1,1,0)+IF(S28&lt;C28,1,0)+IF(AND(U28&lt;&gt;"",U28&lt;C28),1,0)+IF(AND(OR(X28="LISTA PARA VERIFICAR",X28="VERIFICADA",X28="ACEPTADA"),OR(T28="",U28="")),1,0)+IF(AND(COUNTA(Y28:AA28)&gt;0,COUNTA(Y28:AA28)&lt;3),1,0)+IF(AND(OR(X28="VERIFICADA",X28="ACEPTADA"),OR(Y28="",Z28="",AA28="",W28="")),1,0)+IF(AND(X28="ACEPTADA",AND(Y28&lt;&gt;"CONFORME",Y28&lt;&gt;"ACEPTADA CON DESVIACIÓN")),1,0)+IF(AND(AB28&lt;&gt;"NINGUNO",AC28=""),1,0)+IF(AND(Y28="ACEPTADA CON DESVIACIÓN",NOT(OR(AB28="CAMBIO",AB28="DECISIÓN"))),1,0)+IF(AND(OR(X28="DIFERIDA",X28="CANCELADA",Y28="ACEPTADA CON DESVIACIÓN"),AD28=""),1,0)+IF(AND(AA28&lt;&gt;"",AA28&lt;C28),1,0)+IF(AND(AA28&lt;&gt;"",U28&lt;&gt;"",AA28&lt;U28),1,0)))</x:f>
        <x:v>0</x:v>
      </x:c>
      <x:c r="AG28" s="16" t="str">
        <x:f>IF(B28="","",IF(B28="NO","NO APLICA",IF(AF28&gt;0,"INCOMPLETA",IF(X28="CANCELADA","CANCELADA",IF(X28="DIFERIDA","DIFERIDA",IF(X28="ACEPTADA","ACEPTADA",IF(X28="VERIFICADA","VERIFICADA",IF(TODAY()&gt;S28,"VENCIDA",IF(X28="LISTA PARA VERIFICAR","POR VERIFICAR","EN CONTROL")))))))))</x:f>
      </x:c>
    </x:row>
    <x:row r="29">
      <x:c r="A29" s="16"/>
      <x:c r="B29" s="16"/>
      <x:c r="C29" s="17"/>
      <x:c r="D29" s="16"/>
      <x:c r="E29" s="16"/>
      <x:c r="F29" s="16"/>
      <x:c r="G29" s="16"/>
      <x:c r="H29" s="16"/>
      <x:c r="I29" s="16"/>
      <x:c r="J29" s="16"/>
      <x:c r="K29" s="16"/>
      <x:c r="L29" s="16"/>
      <x:c r="M29" s="16"/>
      <x:c r="N29" s="16"/>
      <x:c r="O29" s="16"/>
      <x:c r="P29" s="16"/>
      <x:c r="Q29" s="18"/>
      <x:c r="R29" s="18"/>
      <x:c r="S29" s="17"/>
      <x:c r="T29" s="16"/>
      <x:c r="U29" s="17"/>
      <x:c r="V29" s="16"/>
      <x:c r="W29" s="16"/>
      <x:c r="X29" s="16"/>
      <x:c r="Y29" s="16"/>
      <x:c r="Z29" s="16"/>
      <x:c r="AA29" s="17"/>
      <x:c r="AB29" s="16"/>
      <x:c r="AC29" s="16"/>
      <x:c r="AD29" s="16"/>
      <x:c r="AE29" s="19" t="str">
        <x:f>IF(B29="","",IF(B29="NO","",S29-TODAY()))</x:f>
      </x:c>
      <x:c r="AF29" s="19" t="n">
        <x:f>IF(B29="",0,IF(B29="NO",0,IF(A29="",1,0)+COUNTBLANK(C29:S29)+COUNTBLANK(V29:V29)+IF(Q29="COMPLETAR",1,0)+IF(R29="COMPLETAR",1,0)+IF(COUNTIF($A$6:$A$105,A29)&gt;1,1,0)+IF(S29&lt;C29,1,0)+IF(AND(U29&lt;&gt;"",U29&lt;C29),1,0)+IF(AND(OR(X29="LISTA PARA VERIFICAR",X29="VERIFICADA",X29="ACEPTADA"),OR(T29="",U29="")),1,0)+IF(AND(COUNTA(Y29:AA29)&gt;0,COUNTA(Y29:AA29)&lt;3),1,0)+IF(AND(OR(X29="VERIFICADA",X29="ACEPTADA"),OR(Y29="",Z29="",AA29="",W29="")),1,0)+IF(AND(X29="ACEPTADA",AND(Y29&lt;&gt;"CONFORME",Y29&lt;&gt;"ACEPTADA CON DESVIACIÓN")),1,0)+IF(AND(AB29&lt;&gt;"NINGUNO",AC29=""),1,0)+IF(AND(Y29="ACEPTADA CON DESVIACIÓN",NOT(OR(AB29="CAMBIO",AB29="DECISIÓN"))),1,0)+IF(AND(OR(X29="DIFERIDA",X29="CANCELADA",Y29="ACEPTADA CON DESVIACIÓN"),AD29=""),1,0)+IF(AND(AA29&lt;&gt;"",AA29&lt;C29),1,0)+IF(AND(AA29&lt;&gt;"",U29&lt;&gt;"",AA29&lt;U29),1,0)))</x:f>
        <x:v>0</x:v>
      </x:c>
      <x:c r="AG29" s="16" t="str">
        <x:f>IF(B29="","",IF(B29="NO","NO APLICA",IF(AF29&gt;0,"INCOMPLETA",IF(X29="CANCELADA","CANCELADA",IF(X29="DIFERIDA","DIFERIDA",IF(X29="ACEPTADA","ACEPTADA",IF(X29="VERIFICADA","VERIFICADA",IF(TODAY()&gt;S29,"VENCIDA",IF(X29="LISTA PARA VERIFICAR","POR VERIFICAR","EN CONTROL")))))))))</x:f>
      </x:c>
    </x:row>
    <x:row r="30">
      <x:c r="A30" s="16"/>
      <x:c r="B30" s="16"/>
      <x:c r="C30" s="17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  <x:c r="N30" s="16"/>
      <x:c r="O30" s="16"/>
      <x:c r="P30" s="16"/>
      <x:c r="Q30" s="18"/>
      <x:c r="R30" s="18"/>
      <x:c r="S30" s="17"/>
      <x:c r="T30" s="16"/>
      <x:c r="U30" s="17"/>
      <x:c r="V30" s="16"/>
      <x:c r="W30" s="16"/>
      <x:c r="X30" s="16"/>
      <x:c r="Y30" s="16"/>
      <x:c r="Z30" s="16"/>
      <x:c r="AA30" s="17"/>
      <x:c r="AB30" s="16"/>
      <x:c r="AC30" s="16"/>
      <x:c r="AD30" s="16"/>
      <x:c r="AE30" s="19" t="str">
        <x:f>IF(B30="","",IF(B30="NO","",S30-TODAY()))</x:f>
      </x:c>
      <x:c r="AF30" s="19" t="n">
        <x:f>IF(B30="",0,IF(B30="NO",0,IF(A30="",1,0)+COUNTBLANK(C30:S30)+COUNTBLANK(V30:V30)+IF(Q30="COMPLETAR",1,0)+IF(R30="COMPLETAR",1,0)+IF(COUNTIF($A$6:$A$105,A30)&gt;1,1,0)+IF(S30&lt;C30,1,0)+IF(AND(U30&lt;&gt;"",U30&lt;C30),1,0)+IF(AND(OR(X30="LISTA PARA VERIFICAR",X30="VERIFICADA",X30="ACEPTADA"),OR(T30="",U30="")),1,0)+IF(AND(COUNTA(Y30:AA30)&gt;0,COUNTA(Y30:AA30)&lt;3),1,0)+IF(AND(OR(X30="VERIFICADA",X30="ACEPTADA"),OR(Y30="",Z30="",AA30="",W30="")),1,0)+IF(AND(X30="ACEPTADA",AND(Y30&lt;&gt;"CONFORME",Y30&lt;&gt;"ACEPTADA CON DESVIACIÓN")),1,0)+IF(AND(AB30&lt;&gt;"NINGUNO",AC30=""),1,0)+IF(AND(Y30="ACEPTADA CON DESVIACIÓN",NOT(OR(AB30="CAMBIO",AB30="DECISIÓN"))),1,0)+IF(AND(OR(X30="DIFERIDA",X30="CANCELADA",Y30="ACEPTADA CON DESVIACIÓN"),AD30=""),1,0)+IF(AND(AA30&lt;&gt;"",AA30&lt;C30),1,0)+IF(AND(AA30&lt;&gt;"",U30&lt;&gt;"",AA30&lt;U30),1,0)))</x:f>
        <x:v>0</x:v>
      </x:c>
      <x:c r="AG30" s="16" t="str">
        <x:f>IF(B30="","",IF(B30="NO","NO APLICA",IF(AF30&gt;0,"INCOMPLETA",IF(X30="CANCELADA","CANCELADA",IF(X30="DIFERIDA","DIFERIDA",IF(X30="ACEPTADA","ACEPTADA",IF(X30="VERIFICADA","VERIFICADA",IF(TODAY()&gt;S30,"VENCIDA",IF(X30="LISTA PARA VERIFICAR","POR VERIFICAR","EN CONTROL")))))))))</x:f>
      </x:c>
    </x:row>
    <x:row r="31">
      <x:c r="A31" s="16"/>
      <x:c r="B31" s="16"/>
      <x:c r="C31" s="17"/>
      <x:c r="D31" s="16"/>
      <x:c r="E31" s="16"/>
      <x:c r="F31" s="16"/>
      <x:c r="G31" s="16"/>
      <x:c r="H31" s="16"/>
      <x:c r="I31" s="16"/>
      <x:c r="J31" s="16"/>
      <x:c r="K31" s="16"/>
      <x:c r="L31" s="16"/>
      <x:c r="M31" s="16"/>
      <x:c r="N31" s="16"/>
      <x:c r="O31" s="16"/>
      <x:c r="P31" s="16"/>
      <x:c r="Q31" s="18"/>
      <x:c r="R31" s="18"/>
      <x:c r="S31" s="17"/>
      <x:c r="T31" s="16"/>
      <x:c r="U31" s="17"/>
      <x:c r="V31" s="16"/>
      <x:c r="W31" s="16"/>
      <x:c r="X31" s="16"/>
      <x:c r="Y31" s="16"/>
      <x:c r="Z31" s="16"/>
      <x:c r="AA31" s="17"/>
      <x:c r="AB31" s="16"/>
      <x:c r="AC31" s="16"/>
      <x:c r="AD31" s="16"/>
      <x:c r="AE31" s="19" t="str">
        <x:f>IF(B31="","",IF(B31="NO","",S31-TODAY()))</x:f>
      </x:c>
      <x:c r="AF31" s="19" t="n">
        <x:f>IF(B31="",0,IF(B31="NO",0,IF(A31="",1,0)+COUNTBLANK(C31:S31)+COUNTBLANK(V31:V31)+IF(Q31="COMPLETAR",1,0)+IF(R31="COMPLETAR",1,0)+IF(COUNTIF($A$6:$A$105,A31)&gt;1,1,0)+IF(S31&lt;C31,1,0)+IF(AND(U31&lt;&gt;"",U31&lt;C31),1,0)+IF(AND(OR(X31="LISTA PARA VERIFICAR",X31="VERIFICADA",X31="ACEPTADA"),OR(T31="",U31="")),1,0)+IF(AND(COUNTA(Y31:AA31)&gt;0,COUNTA(Y31:AA31)&lt;3),1,0)+IF(AND(OR(X31="VERIFICADA",X31="ACEPTADA"),OR(Y31="",Z31="",AA31="",W31="")),1,0)+IF(AND(X31="ACEPTADA",AND(Y31&lt;&gt;"CONFORME",Y31&lt;&gt;"ACEPTADA CON DESVIACIÓN")),1,0)+IF(AND(AB31&lt;&gt;"NINGUNO",AC31=""),1,0)+IF(AND(Y31="ACEPTADA CON DESVIACIÓN",NOT(OR(AB31="CAMBIO",AB31="DECISIÓN"))),1,0)+IF(AND(OR(X31="DIFERIDA",X31="CANCELADA",Y31="ACEPTADA CON DESVIACIÓN"),AD31=""),1,0)+IF(AND(AA31&lt;&gt;"",AA31&lt;C31),1,0)+IF(AND(AA31&lt;&gt;"",U31&lt;&gt;"",AA31&lt;U31),1,0)))</x:f>
        <x:v>0</x:v>
      </x:c>
      <x:c r="AG31" s="16" t="str">
        <x:f>IF(B31="","",IF(B31="NO","NO APLICA",IF(AF31&gt;0,"INCOMPLETA",IF(X31="CANCELADA","CANCELADA",IF(X31="DIFERIDA","DIFERIDA",IF(X31="ACEPTADA","ACEPTADA",IF(X31="VERIFICADA","VERIFICADA",IF(TODAY()&gt;S31,"VENCIDA",IF(X31="LISTA PARA VERIFICAR","POR VERIFICAR","EN CONTROL")))))))))</x:f>
      </x:c>
    </x:row>
    <x:row r="32">
      <x:c r="A32" s="16"/>
      <x:c r="B32" s="16"/>
      <x:c r="C32" s="17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6"/>
      <x:c r="O32" s="16"/>
      <x:c r="P32" s="16"/>
      <x:c r="Q32" s="18"/>
      <x:c r="R32" s="18"/>
      <x:c r="S32" s="17"/>
      <x:c r="T32" s="16"/>
      <x:c r="U32" s="17"/>
      <x:c r="V32" s="16"/>
      <x:c r="W32" s="16"/>
      <x:c r="X32" s="16"/>
      <x:c r="Y32" s="16"/>
      <x:c r="Z32" s="16"/>
      <x:c r="AA32" s="17"/>
      <x:c r="AB32" s="16"/>
      <x:c r="AC32" s="16"/>
      <x:c r="AD32" s="16"/>
      <x:c r="AE32" s="19" t="str">
        <x:f>IF(B32="","",IF(B32="NO","",S32-TODAY()))</x:f>
      </x:c>
      <x:c r="AF32" s="19" t="n">
        <x:f>IF(B32="",0,IF(B32="NO",0,IF(A32="",1,0)+COUNTBLANK(C32:S32)+COUNTBLANK(V32:V32)+IF(Q32="COMPLETAR",1,0)+IF(R32="COMPLETAR",1,0)+IF(COUNTIF($A$6:$A$105,A32)&gt;1,1,0)+IF(S32&lt;C32,1,0)+IF(AND(U32&lt;&gt;"",U32&lt;C32),1,0)+IF(AND(OR(X32="LISTA PARA VERIFICAR",X32="VERIFICADA",X32="ACEPTADA"),OR(T32="",U32="")),1,0)+IF(AND(COUNTA(Y32:AA32)&gt;0,COUNTA(Y32:AA32)&lt;3),1,0)+IF(AND(OR(X32="VERIFICADA",X32="ACEPTADA"),OR(Y32="",Z32="",AA32="",W32="")),1,0)+IF(AND(X32="ACEPTADA",AND(Y32&lt;&gt;"CONFORME",Y32&lt;&gt;"ACEPTADA CON DESVIACIÓN")),1,0)+IF(AND(AB32&lt;&gt;"NINGUNO",AC32=""),1,0)+IF(AND(Y32="ACEPTADA CON DESVIACIÓN",NOT(OR(AB32="CAMBIO",AB32="DECISIÓN"))),1,0)+IF(AND(OR(X32="DIFERIDA",X32="CANCELADA",Y32="ACEPTADA CON DESVIACIÓN"),AD32=""),1,0)+IF(AND(AA32&lt;&gt;"",AA32&lt;C32),1,0)+IF(AND(AA32&lt;&gt;"",U32&lt;&gt;"",AA32&lt;U32),1,0)))</x:f>
        <x:v>0</x:v>
      </x:c>
      <x:c r="AG32" s="16" t="str">
        <x:f>IF(B32="","",IF(B32="NO","NO APLICA",IF(AF32&gt;0,"INCOMPLETA",IF(X32="CANCELADA","CANCELADA",IF(X32="DIFERIDA","DIFERIDA",IF(X32="ACEPTADA","ACEPTADA",IF(X32="VERIFICADA","VERIFICADA",IF(TODAY()&gt;S32,"VENCIDA",IF(X32="LISTA PARA VERIFICAR","POR VERIFICAR","EN CONTROL")))))))))</x:f>
      </x:c>
    </x:row>
    <x:row r="33">
      <x:c r="A33" s="16"/>
      <x:c r="B33" s="16"/>
      <x:c r="C33" s="17"/>
      <x:c r="D33" s="16"/>
      <x:c r="E33" s="16"/>
      <x:c r="F33" s="16"/>
      <x:c r="G33" s="16"/>
      <x:c r="H33" s="16"/>
      <x:c r="I33" s="16"/>
      <x:c r="J33" s="16"/>
      <x:c r="K33" s="16"/>
      <x:c r="L33" s="16"/>
      <x:c r="M33" s="16"/>
      <x:c r="N33" s="16"/>
      <x:c r="O33" s="16"/>
      <x:c r="P33" s="16"/>
      <x:c r="Q33" s="18"/>
      <x:c r="R33" s="18"/>
      <x:c r="S33" s="17"/>
      <x:c r="T33" s="16"/>
      <x:c r="U33" s="17"/>
      <x:c r="V33" s="16"/>
      <x:c r="W33" s="16"/>
      <x:c r="X33" s="16"/>
      <x:c r="Y33" s="16"/>
      <x:c r="Z33" s="16"/>
      <x:c r="AA33" s="17"/>
      <x:c r="AB33" s="16"/>
      <x:c r="AC33" s="16"/>
      <x:c r="AD33" s="16"/>
      <x:c r="AE33" s="19" t="str">
        <x:f>IF(B33="","",IF(B33="NO","",S33-TODAY()))</x:f>
      </x:c>
      <x:c r="AF33" s="19" t="n">
        <x:f>IF(B33="",0,IF(B33="NO",0,IF(A33="",1,0)+COUNTBLANK(C33:S33)+COUNTBLANK(V33:V33)+IF(Q33="COMPLETAR",1,0)+IF(R33="COMPLETAR",1,0)+IF(COUNTIF($A$6:$A$105,A33)&gt;1,1,0)+IF(S33&lt;C33,1,0)+IF(AND(U33&lt;&gt;"",U33&lt;C33),1,0)+IF(AND(OR(X33="LISTA PARA VERIFICAR",X33="VERIFICADA",X33="ACEPTADA"),OR(T33="",U33="")),1,0)+IF(AND(COUNTA(Y33:AA33)&gt;0,COUNTA(Y33:AA33)&lt;3),1,0)+IF(AND(OR(X33="VERIFICADA",X33="ACEPTADA"),OR(Y33="",Z33="",AA33="",W33="")),1,0)+IF(AND(X33="ACEPTADA",AND(Y33&lt;&gt;"CONFORME",Y33&lt;&gt;"ACEPTADA CON DESVIACIÓN")),1,0)+IF(AND(AB33&lt;&gt;"NINGUNO",AC33=""),1,0)+IF(AND(Y33="ACEPTADA CON DESVIACIÓN",NOT(OR(AB33="CAMBIO",AB33="DECISIÓN"))),1,0)+IF(AND(OR(X33="DIFERIDA",X33="CANCELADA",Y33="ACEPTADA CON DESVIACIÓN"),AD33=""),1,0)+IF(AND(AA33&lt;&gt;"",AA33&lt;C33),1,0)+IF(AND(AA33&lt;&gt;"",U33&lt;&gt;"",AA33&lt;U33),1,0)))</x:f>
        <x:v>0</x:v>
      </x:c>
      <x:c r="AG33" s="16" t="str">
        <x:f>IF(B33="","",IF(B33="NO","NO APLICA",IF(AF33&gt;0,"INCOMPLETA",IF(X33="CANCELADA","CANCELADA",IF(X33="DIFERIDA","DIFERIDA",IF(X33="ACEPTADA","ACEPTADA",IF(X33="VERIFICADA","VERIFICADA",IF(TODAY()&gt;S33,"VENCIDA",IF(X33="LISTA PARA VERIFICAR","POR VERIFICAR","EN CONTROL")))))))))</x:f>
      </x:c>
    </x:row>
    <x:row r="34">
      <x:c r="A34" s="16"/>
      <x:c r="B34" s="16"/>
      <x:c r="C34" s="17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  <x:c r="N34" s="16"/>
      <x:c r="O34" s="16"/>
      <x:c r="P34" s="16"/>
      <x:c r="Q34" s="18"/>
      <x:c r="R34" s="18"/>
      <x:c r="S34" s="17"/>
      <x:c r="T34" s="16"/>
      <x:c r="U34" s="17"/>
      <x:c r="V34" s="16"/>
      <x:c r="W34" s="16"/>
      <x:c r="X34" s="16"/>
      <x:c r="Y34" s="16"/>
      <x:c r="Z34" s="16"/>
      <x:c r="AA34" s="17"/>
      <x:c r="AB34" s="16"/>
      <x:c r="AC34" s="16"/>
      <x:c r="AD34" s="16"/>
      <x:c r="AE34" s="19" t="str">
        <x:f>IF(B34="","",IF(B34="NO","",S34-TODAY()))</x:f>
      </x:c>
      <x:c r="AF34" s="19" t="n">
        <x:f>IF(B34="",0,IF(B34="NO",0,IF(A34="",1,0)+COUNTBLANK(C34:S34)+COUNTBLANK(V34:V34)+IF(Q34="COMPLETAR",1,0)+IF(R34="COMPLETAR",1,0)+IF(COUNTIF($A$6:$A$105,A34)&gt;1,1,0)+IF(S34&lt;C34,1,0)+IF(AND(U34&lt;&gt;"",U34&lt;C34),1,0)+IF(AND(OR(X34="LISTA PARA VERIFICAR",X34="VERIFICADA",X34="ACEPTADA"),OR(T34="",U34="")),1,0)+IF(AND(COUNTA(Y34:AA34)&gt;0,COUNTA(Y34:AA34)&lt;3),1,0)+IF(AND(OR(X34="VERIFICADA",X34="ACEPTADA"),OR(Y34="",Z34="",AA34="",W34="")),1,0)+IF(AND(X34="ACEPTADA",AND(Y34&lt;&gt;"CONFORME",Y34&lt;&gt;"ACEPTADA CON DESVIACIÓN")),1,0)+IF(AND(AB34&lt;&gt;"NINGUNO",AC34=""),1,0)+IF(AND(Y34="ACEPTADA CON DESVIACIÓN",NOT(OR(AB34="CAMBIO",AB34="DECISIÓN"))),1,0)+IF(AND(OR(X34="DIFERIDA",X34="CANCELADA",Y34="ACEPTADA CON DESVIACIÓN"),AD34=""),1,0)+IF(AND(AA34&lt;&gt;"",AA34&lt;C34),1,0)+IF(AND(AA34&lt;&gt;"",U34&lt;&gt;"",AA34&lt;U34),1,0)))</x:f>
        <x:v>0</x:v>
      </x:c>
      <x:c r="AG34" s="16" t="str">
        <x:f>IF(B34="","",IF(B34="NO","NO APLICA",IF(AF34&gt;0,"INCOMPLETA",IF(X34="CANCELADA","CANCELADA",IF(X34="DIFERIDA","DIFERIDA",IF(X34="ACEPTADA","ACEPTADA",IF(X34="VERIFICADA","VERIFICADA",IF(TODAY()&gt;S34,"VENCIDA",IF(X34="LISTA PARA VERIFICAR","POR VERIFICAR","EN CONTROL")))))))))</x:f>
      </x:c>
    </x:row>
    <x:row r="35">
      <x:c r="A35" s="16"/>
      <x:c r="B35" s="16"/>
      <x:c r="C35" s="17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6"/>
      <x:c r="O35" s="16"/>
      <x:c r="P35" s="16"/>
      <x:c r="Q35" s="18"/>
      <x:c r="R35" s="18"/>
      <x:c r="S35" s="17"/>
      <x:c r="T35" s="16"/>
      <x:c r="U35" s="17"/>
      <x:c r="V35" s="16"/>
      <x:c r="W35" s="16"/>
      <x:c r="X35" s="16"/>
      <x:c r="Y35" s="16"/>
      <x:c r="Z35" s="16"/>
      <x:c r="AA35" s="17"/>
      <x:c r="AB35" s="16"/>
      <x:c r="AC35" s="16"/>
      <x:c r="AD35" s="16"/>
      <x:c r="AE35" s="19" t="str">
        <x:f>IF(B35="","",IF(B35="NO","",S35-TODAY()))</x:f>
      </x:c>
      <x:c r="AF35" s="19" t="n">
        <x:f>IF(B35="",0,IF(B35="NO",0,IF(A35="",1,0)+COUNTBLANK(C35:S35)+COUNTBLANK(V35:V35)+IF(Q35="COMPLETAR",1,0)+IF(R35="COMPLETAR",1,0)+IF(COUNTIF($A$6:$A$105,A35)&gt;1,1,0)+IF(S35&lt;C35,1,0)+IF(AND(U35&lt;&gt;"",U35&lt;C35),1,0)+IF(AND(OR(X35="LISTA PARA VERIFICAR",X35="VERIFICADA",X35="ACEPTADA"),OR(T35="",U35="")),1,0)+IF(AND(COUNTA(Y35:AA35)&gt;0,COUNTA(Y35:AA35)&lt;3),1,0)+IF(AND(OR(X35="VERIFICADA",X35="ACEPTADA"),OR(Y35="",Z35="",AA35="",W35="")),1,0)+IF(AND(X35="ACEPTADA",AND(Y35&lt;&gt;"CONFORME",Y35&lt;&gt;"ACEPTADA CON DESVIACIÓN")),1,0)+IF(AND(AB35&lt;&gt;"NINGUNO",AC35=""),1,0)+IF(AND(Y35="ACEPTADA CON DESVIACIÓN",NOT(OR(AB35="CAMBIO",AB35="DECISIÓN"))),1,0)+IF(AND(OR(X35="DIFERIDA",X35="CANCELADA",Y35="ACEPTADA CON DESVIACIÓN"),AD35=""),1,0)+IF(AND(AA35&lt;&gt;"",AA35&lt;C35),1,0)+IF(AND(AA35&lt;&gt;"",U35&lt;&gt;"",AA35&lt;U35),1,0)))</x:f>
        <x:v>0</x:v>
      </x:c>
      <x:c r="AG35" s="16" t="str">
        <x:f>IF(B35="","",IF(B35="NO","NO APLICA",IF(AF35&gt;0,"INCOMPLETA",IF(X35="CANCELADA","CANCELADA",IF(X35="DIFERIDA","DIFERIDA",IF(X35="ACEPTADA","ACEPTADA",IF(X35="VERIFICADA","VERIFICADA",IF(TODAY()&gt;S35,"VENCIDA",IF(X35="LISTA PARA VERIFICAR","POR VERIFICAR","EN CONTROL")))))))))</x:f>
      </x:c>
    </x:row>
    <x:row r="36">
      <x:c r="A36" s="16"/>
      <x:c r="B36" s="16"/>
      <x:c r="C36" s="17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  <x:c r="N36" s="16"/>
      <x:c r="O36" s="16"/>
      <x:c r="P36" s="16"/>
      <x:c r="Q36" s="18"/>
      <x:c r="R36" s="18"/>
      <x:c r="S36" s="17"/>
      <x:c r="T36" s="16"/>
      <x:c r="U36" s="17"/>
      <x:c r="V36" s="16"/>
      <x:c r="W36" s="16"/>
      <x:c r="X36" s="16"/>
      <x:c r="Y36" s="16"/>
      <x:c r="Z36" s="16"/>
      <x:c r="AA36" s="17"/>
      <x:c r="AB36" s="16"/>
      <x:c r="AC36" s="16"/>
      <x:c r="AD36" s="16"/>
      <x:c r="AE36" s="19" t="str">
        <x:f>IF(B36="","",IF(B36="NO","",S36-TODAY()))</x:f>
      </x:c>
      <x:c r="AF36" s="19" t="n">
        <x:f>IF(B36="",0,IF(B36="NO",0,IF(A36="",1,0)+COUNTBLANK(C36:S36)+COUNTBLANK(V36:V36)+IF(Q36="COMPLETAR",1,0)+IF(R36="COMPLETAR",1,0)+IF(COUNTIF($A$6:$A$105,A36)&gt;1,1,0)+IF(S36&lt;C36,1,0)+IF(AND(U36&lt;&gt;"",U36&lt;C36),1,0)+IF(AND(OR(X36="LISTA PARA VERIFICAR",X36="VERIFICADA",X36="ACEPTADA"),OR(T36="",U36="")),1,0)+IF(AND(COUNTA(Y36:AA36)&gt;0,COUNTA(Y36:AA36)&lt;3),1,0)+IF(AND(OR(X36="VERIFICADA",X36="ACEPTADA"),OR(Y36="",Z36="",AA36="",W36="")),1,0)+IF(AND(X36="ACEPTADA",AND(Y36&lt;&gt;"CONFORME",Y36&lt;&gt;"ACEPTADA CON DESVIACIÓN")),1,0)+IF(AND(AB36&lt;&gt;"NINGUNO",AC36=""),1,0)+IF(AND(Y36="ACEPTADA CON DESVIACIÓN",NOT(OR(AB36="CAMBIO",AB36="DECISIÓN"))),1,0)+IF(AND(OR(X36="DIFERIDA",X36="CANCELADA",Y36="ACEPTADA CON DESVIACIÓN"),AD36=""),1,0)+IF(AND(AA36&lt;&gt;"",AA36&lt;C36),1,0)+IF(AND(AA36&lt;&gt;"",U36&lt;&gt;"",AA36&lt;U36),1,0)))</x:f>
        <x:v>0</x:v>
      </x:c>
      <x:c r="AG36" s="16" t="str">
        <x:f>IF(B36="","",IF(B36="NO","NO APLICA",IF(AF36&gt;0,"INCOMPLETA",IF(X36="CANCELADA","CANCELADA",IF(X36="DIFERIDA","DIFERIDA",IF(X36="ACEPTADA","ACEPTADA",IF(X36="VERIFICADA","VERIFICADA",IF(TODAY()&gt;S36,"VENCIDA",IF(X36="LISTA PARA VERIFICAR","POR VERIFICAR","EN CONTROL")))))))))</x:f>
      </x:c>
    </x:row>
    <x:row r="37">
      <x:c r="A37" s="16"/>
      <x:c r="B37" s="16"/>
      <x:c r="C37" s="17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N37" s="16"/>
      <x:c r="O37" s="16"/>
      <x:c r="P37" s="16"/>
      <x:c r="Q37" s="18"/>
      <x:c r="R37" s="18"/>
      <x:c r="S37" s="17"/>
      <x:c r="T37" s="16"/>
      <x:c r="U37" s="17"/>
      <x:c r="V37" s="16"/>
      <x:c r="W37" s="16"/>
      <x:c r="X37" s="16"/>
      <x:c r="Y37" s="16"/>
      <x:c r="Z37" s="16"/>
      <x:c r="AA37" s="17"/>
      <x:c r="AB37" s="16"/>
      <x:c r="AC37" s="16"/>
      <x:c r="AD37" s="16"/>
      <x:c r="AE37" s="19" t="str">
        <x:f>IF(B37="","",IF(B37="NO","",S37-TODAY()))</x:f>
      </x:c>
      <x:c r="AF37" s="19" t="n">
        <x:f>IF(B37="",0,IF(B37="NO",0,IF(A37="",1,0)+COUNTBLANK(C37:S37)+COUNTBLANK(V37:V37)+IF(Q37="COMPLETAR",1,0)+IF(R37="COMPLETAR",1,0)+IF(COUNTIF($A$6:$A$105,A37)&gt;1,1,0)+IF(S37&lt;C37,1,0)+IF(AND(U37&lt;&gt;"",U37&lt;C37),1,0)+IF(AND(OR(X37="LISTA PARA VERIFICAR",X37="VERIFICADA",X37="ACEPTADA"),OR(T37="",U37="")),1,0)+IF(AND(COUNTA(Y37:AA37)&gt;0,COUNTA(Y37:AA37)&lt;3),1,0)+IF(AND(OR(X37="VERIFICADA",X37="ACEPTADA"),OR(Y37="",Z37="",AA37="",W37="")),1,0)+IF(AND(X37="ACEPTADA",AND(Y37&lt;&gt;"CONFORME",Y37&lt;&gt;"ACEPTADA CON DESVIACIÓN")),1,0)+IF(AND(AB37&lt;&gt;"NINGUNO",AC37=""),1,0)+IF(AND(Y37="ACEPTADA CON DESVIACIÓN",NOT(OR(AB37="CAMBIO",AB37="DECISIÓN"))),1,0)+IF(AND(OR(X37="DIFERIDA",X37="CANCELADA",Y37="ACEPTADA CON DESVIACIÓN"),AD37=""),1,0)+IF(AND(AA37&lt;&gt;"",AA37&lt;C37),1,0)+IF(AND(AA37&lt;&gt;"",U37&lt;&gt;"",AA37&lt;U37),1,0)))</x:f>
        <x:v>0</x:v>
      </x:c>
      <x:c r="AG37" s="16" t="str">
        <x:f>IF(B37="","",IF(B37="NO","NO APLICA",IF(AF37&gt;0,"INCOMPLETA",IF(X37="CANCELADA","CANCELADA",IF(X37="DIFERIDA","DIFERIDA",IF(X37="ACEPTADA","ACEPTADA",IF(X37="VERIFICADA","VERIFICADA",IF(TODAY()&gt;S37,"VENCIDA",IF(X37="LISTA PARA VERIFICAR","POR VERIFICAR","EN CONTROL")))))))))</x:f>
      </x:c>
    </x:row>
    <x:row r="38">
      <x:c r="A38" s="16"/>
      <x:c r="B38" s="16"/>
      <x:c r="C38" s="17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  <x:c r="N38" s="16"/>
      <x:c r="O38" s="16"/>
      <x:c r="P38" s="16"/>
      <x:c r="Q38" s="18"/>
      <x:c r="R38" s="18"/>
      <x:c r="S38" s="17"/>
      <x:c r="T38" s="16"/>
      <x:c r="U38" s="17"/>
      <x:c r="V38" s="16"/>
      <x:c r="W38" s="16"/>
      <x:c r="X38" s="16"/>
      <x:c r="Y38" s="16"/>
      <x:c r="Z38" s="16"/>
      <x:c r="AA38" s="17"/>
      <x:c r="AB38" s="16"/>
      <x:c r="AC38" s="16"/>
      <x:c r="AD38" s="16"/>
      <x:c r="AE38" s="19" t="str">
        <x:f>IF(B38="","",IF(B38="NO","",S38-TODAY()))</x:f>
      </x:c>
      <x:c r="AF38" s="19" t="n">
        <x:f>IF(B38="",0,IF(B38="NO",0,IF(A38="",1,0)+COUNTBLANK(C38:S38)+COUNTBLANK(V38:V38)+IF(Q38="COMPLETAR",1,0)+IF(R38="COMPLETAR",1,0)+IF(COUNTIF($A$6:$A$105,A38)&gt;1,1,0)+IF(S38&lt;C38,1,0)+IF(AND(U38&lt;&gt;"",U38&lt;C38),1,0)+IF(AND(OR(X38="LISTA PARA VERIFICAR",X38="VERIFICADA",X38="ACEPTADA"),OR(T38="",U38="")),1,0)+IF(AND(COUNTA(Y38:AA38)&gt;0,COUNTA(Y38:AA38)&lt;3),1,0)+IF(AND(OR(X38="VERIFICADA",X38="ACEPTADA"),OR(Y38="",Z38="",AA38="",W38="")),1,0)+IF(AND(X38="ACEPTADA",AND(Y38&lt;&gt;"CONFORME",Y38&lt;&gt;"ACEPTADA CON DESVIACIÓN")),1,0)+IF(AND(AB38&lt;&gt;"NINGUNO",AC38=""),1,0)+IF(AND(Y38="ACEPTADA CON DESVIACIÓN",NOT(OR(AB38="CAMBIO",AB38="DECISIÓN"))),1,0)+IF(AND(OR(X38="DIFERIDA",X38="CANCELADA",Y38="ACEPTADA CON DESVIACIÓN"),AD38=""),1,0)+IF(AND(AA38&lt;&gt;"",AA38&lt;C38),1,0)+IF(AND(AA38&lt;&gt;"",U38&lt;&gt;"",AA38&lt;U38),1,0)))</x:f>
        <x:v>0</x:v>
      </x:c>
      <x:c r="AG38" s="16" t="str">
        <x:f>IF(B38="","",IF(B38="NO","NO APLICA",IF(AF38&gt;0,"INCOMPLETA",IF(X38="CANCELADA","CANCELADA",IF(X38="DIFERIDA","DIFERIDA",IF(X38="ACEPTADA","ACEPTADA",IF(X38="VERIFICADA","VERIFICADA",IF(TODAY()&gt;S38,"VENCIDA",IF(X38="LISTA PARA VERIFICAR","POR VERIFICAR","EN CONTROL")))))))))</x:f>
      </x:c>
    </x:row>
    <x:row r="39">
      <x:c r="A39" s="16"/>
      <x:c r="B39" s="16"/>
      <x:c r="C39" s="17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  <x:c r="N39" s="16"/>
      <x:c r="O39" s="16"/>
      <x:c r="P39" s="16"/>
      <x:c r="Q39" s="18"/>
      <x:c r="R39" s="18"/>
      <x:c r="S39" s="17"/>
      <x:c r="T39" s="16"/>
      <x:c r="U39" s="17"/>
      <x:c r="V39" s="16"/>
      <x:c r="W39" s="16"/>
      <x:c r="X39" s="16"/>
      <x:c r="Y39" s="16"/>
      <x:c r="Z39" s="16"/>
      <x:c r="AA39" s="17"/>
      <x:c r="AB39" s="16"/>
      <x:c r="AC39" s="16"/>
      <x:c r="AD39" s="16"/>
      <x:c r="AE39" s="19" t="str">
        <x:f>IF(B39="","",IF(B39="NO","",S39-TODAY()))</x:f>
      </x:c>
      <x:c r="AF39" s="19" t="n">
        <x:f>IF(B39="",0,IF(B39="NO",0,IF(A39="",1,0)+COUNTBLANK(C39:S39)+COUNTBLANK(V39:V39)+IF(Q39="COMPLETAR",1,0)+IF(R39="COMPLETAR",1,0)+IF(COUNTIF($A$6:$A$105,A39)&gt;1,1,0)+IF(S39&lt;C39,1,0)+IF(AND(U39&lt;&gt;"",U39&lt;C39),1,0)+IF(AND(OR(X39="LISTA PARA VERIFICAR",X39="VERIFICADA",X39="ACEPTADA"),OR(T39="",U39="")),1,0)+IF(AND(COUNTA(Y39:AA39)&gt;0,COUNTA(Y39:AA39)&lt;3),1,0)+IF(AND(OR(X39="VERIFICADA",X39="ACEPTADA"),OR(Y39="",Z39="",AA39="",W39="")),1,0)+IF(AND(X39="ACEPTADA",AND(Y39&lt;&gt;"CONFORME",Y39&lt;&gt;"ACEPTADA CON DESVIACIÓN")),1,0)+IF(AND(AB39&lt;&gt;"NINGUNO",AC39=""),1,0)+IF(AND(Y39="ACEPTADA CON DESVIACIÓN",NOT(OR(AB39="CAMBIO",AB39="DECISIÓN"))),1,0)+IF(AND(OR(X39="DIFERIDA",X39="CANCELADA",Y39="ACEPTADA CON DESVIACIÓN"),AD39=""),1,0)+IF(AND(AA39&lt;&gt;"",AA39&lt;C39),1,0)+IF(AND(AA39&lt;&gt;"",U39&lt;&gt;"",AA39&lt;U39),1,0)))</x:f>
        <x:v>0</x:v>
      </x:c>
      <x:c r="AG39" s="16" t="str">
        <x:f>IF(B39="","",IF(B39="NO","NO APLICA",IF(AF39&gt;0,"INCOMPLETA",IF(X39="CANCELADA","CANCELADA",IF(X39="DIFERIDA","DIFERIDA",IF(X39="ACEPTADA","ACEPTADA",IF(X39="VERIFICADA","VERIFICADA",IF(TODAY()&gt;S39,"VENCIDA",IF(X39="LISTA PARA VERIFICAR","POR VERIFICAR","EN CONTROL")))))))))</x:f>
      </x:c>
    </x:row>
    <x:row r="40">
      <x:c r="A40" s="16"/>
      <x:c r="B40" s="16"/>
      <x:c r="C40" s="17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  <x:c r="N40" s="16"/>
      <x:c r="O40" s="16"/>
      <x:c r="P40" s="16"/>
      <x:c r="Q40" s="18"/>
      <x:c r="R40" s="18"/>
      <x:c r="S40" s="17"/>
      <x:c r="T40" s="16"/>
      <x:c r="U40" s="17"/>
      <x:c r="V40" s="16"/>
      <x:c r="W40" s="16"/>
      <x:c r="X40" s="16"/>
      <x:c r="Y40" s="16"/>
      <x:c r="Z40" s="16"/>
      <x:c r="AA40" s="17"/>
      <x:c r="AB40" s="16"/>
      <x:c r="AC40" s="16"/>
      <x:c r="AD40" s="16"/>
      <x:c r="AE40" s="19" t="str">
        <x:f>IF(B40="","",IF(B40="NO","",S40-TODAY()))</x:f>
      </x:c>
      <x:c r="AF40" s="19" t="n">
        <x:f>IF(B40="",0,IF(B40="NO",0,IF(A40="",1,0)+COUNTBLANK(C40:S40)+COUNTBLANK(V40:V40)+IF(Q40="COMPLETAR",1,0)+IF(R40="COMPLETAR",1,0)+IF(COUNTIF($A$6:$A$105,A40)&gt;1,1,0)+IF(S40&lt;C40,1,0)+IF(AND(U40&lt;&gt;"",U40&lt;C40),1,0)+IF(AND(OR(X40="LISTA PARA VERIFICAR",X40="VERIFICADA",X40="ACEPTADA"),OR(T40="",U40="")),1,0)+IF(AND(COUNTA(Y40:AA40)&gt;0,COUNTA(Y40:AA40)&lt;3),1,0)+IF(AND(OR(X40="VERIFICADA",X40="ACEPTADA"),OR(Y40="",Z40="",AA40="",W40="")),1,0)+IF(AND(X40="ACEPTADA",AND(Y40&lt;&gt;"CONFORME",Y40&lt;&gt;"ACEPTADA CON DESVIACIÓN")),1,0)+IF(AND(AB40&lt;&gt;"NINGUNO",AC40=""),1,0)+IF(AND(Y40="ACEPTADA CON DESVIACIÓN",NOT(OR(AB40="CAMBIO",AB40="DECISIÓN"))),1,0)+IF(AND(OR(X40="DIFERIDA",X40="CANCELADA",Y40="ACEPTADA CON DESVIACIÓN"),AD40=""),1,0)+IF(AND(AA40&lt;&gt;"",AA40&lt;C40),1,0)+IF(AND(AA40&lt;&gt;"",U40&lt;&gt;"",AA40&lt;U40),1,0)))</x:f>
        <x:v>0</x:v>
      </x:c>
      <x:c r="AG40" s="16" t="str">
        <x:f>IF(B40="","",IF(B40="NO","NO APLICA",IF(AF40&gt;0,"INCOMPLETA",IF(X40="CANCELADA","CANCELADA",IF(X40="DIFERIDA","DIFERIDA",IF(X40="ACEPTADA","ACEPTADA",IF(X40="VERIFICADA","VERIFICADA",IF(TODAY()&gt;S40,"VENCIDA",IF(X40="LISTA PARA VERIFICAR","POR VERIFICAR","EN CONTROL")))))))))</x:f>
      </x:c>
    </x:row>
    <x:row r="41">
      <x:c r="A41" s="16"/>
      <x:c r="B41" s="16"/>
      <x:c r="C41" s="17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N41" s="16"/>
      <x:c r="O41" s="16"/>
      <x:c r="P41" s="16"/>
      <x:c r="Q41" s="18"/>
      <x:c r="R41" s="18"/>
      <x:c r="S41" s="17"/>
      <x:c r="T41" s="16"/>
      <x:c r="U41" s="17"/>
      <x:c r="V41" s="16"/>
      <x:c r="W41" s="16"/>
      <x:c r="X41" s="16"/>
      <x:c r="Y41" s="16"/>
      <x:c r="Z41" s="16"/>
      <x:c r="AA41" s="17"/>
      <x:c r="AB41" s="16"/>
      <x:c r="AC41" s="16"/>
      <x:c r="AD41" s="16"/>
      <x:c r="AE41" s="19" t="str">
        <x:f>IF(B41="","",IF(B41="NO","",S41-TODAY()))</x:f>
      </x:c>
      <x:c r="AF41" s="19" t="n">
        <x:f>IF(B41="",0,IF(B41="NO",0,IF(A41="",1,0)+COUNTBLANK(C41:S41)+COUNTBLANK(V41:V41)+IF(Q41="COMPLETAR",1,0)+IF(R41="COMPLETAR",1,0)+IF(COUNTIF($A$6:$A$105,A41)&gt;1,1,0)+IF(S41&lt;C41,1,0)+IF(AND(U41&lt;&gt;"",U41&lt;C41),1,0)+IF(AND(OR(X41="LISTA PARA VERIFICAR",X41="VERIFICADA",X41="ACEPTADA"),OR(T41="",U41="")),1,0)+IF(AND(COUNTA(Y41:AA41)&gt;0,COUNTA(Y41:AA41)&lt;3),1,0)+IF(AND(OR(X41="VERIFICADA",X41="ACEPTADA"),OR(Y41="",Z41="",AA41="",W41="")),1,0)+IF(AND(X41="ACEPTADA",AND(Y41&lt;&gt;"CONFORME",Y41&lt;&gt;"ACEPTADA CON DESVIACIÓN")),1,0)+IF(AND(AB41&lt;&gt;"NINGUNO",AC41=""),1,0)+IF(AND(Y41="ACEPTADA CON DESVIACIÓN",NOT(OR(AB41="CAMBIO",AB41="DECISIÓN"))),1,0)+IF(AND(OR(X41="DIFERIDA",X41="CANCELADA",Y41="ACEPTADA CON DESVIACIÓN"),AD41=""),1,0)+IF(AND(AA41&lt;&gt;"",AA41&lt;C41),1,0)+IF(AND(AA41&lt;&gt;"",U41&lt;&gt;"",AA41&lt;U41),1,0)))</x:f>
        <x:v>0</x:v>
      </x:c>
      <x:c r="AG41" s="16" t="str">
        <x:f>IF(B41="","",IF(B41="NO","NO APLICA",IF(AF41&gt;0,"INCOMPLETA",IF(X41="CANCELADA","CANCELADA",IF(X41="DIFERIDA","DIFERIDA",IF(X41="ACEPTADA","ACEPTADA",IF(X41="VERIFICADA","VERIFICADA",IF(TODAY()&gt;S41,"VENCIDA",IF(X41="LISTA PARA VERIFICAR","POR VERIFICAR","EN CONTROL")))))))))</x:f>
      </x:c>
    </x:row>
    <x:row r="42">
      <x:c r="A42" s="16"/>
      <x:c r="B42" s="16"/>
      <x:c r="C42" s="17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  <x:c r="N42" s="16"/>
      <x:c r="O42" s="16"/>
      <x:c r="P42" s="16"/>
      <x:c r="Q42" s="18"/>
      <x:c r="R42" s="18"/>
      <x:c r="S42" s="17"/>
      <x:c r="T42" s="16"/>
      <x:c r="U42" s="17"/>
      <x:c r="V42" s="16"/>
      <x:c r="W42" s="16"/>
      <x:c r="X42" s="16"/>
      <x:c r="Y42" s="16"/>
      <x:c r="Z42" s="16"/>
      <x:c r="AA42" s="17"/>
      <x:c r="AB42" s="16"/>
      <x:c r="AC42" s="16"/>
      <x:c r="AD42" s="16"/>
      <x:c r="AE42" s="19" t="str">
        <x:f>IF(B42="","",IF(B42="NO","",S42-TODAY()))</x:f>
      </x:c>
      <x:c r="AF42" s="19" t="n">
        <x:f>IF(B42="",0,IF(B42="NO",0,IF(A42="",1,0)+COUNTBLANK(C42:S42)+COUNTBLANK(V42:V42)+IF(Q42="COMPLETAR",1,0)+IF(R42="COMPLETAR",1,0)+IF(COUNTIF($A$6:$A$105,A42)&gt;1,1,0)+IF(S42&lt;C42,1,0)+IF(AND(U42&lt;&gt;"",U42&lt;C42),1,0)+IF(AND(OR(X42="LISTA PARA VERIFICAR",X42="VERIFICADA",X42="ACEPTADA"),OR(T42="",U42="")),1,0)+IF(AND(COUNTA(Y42:AA42)&gt;0,COUNTA(Y42:AA42)&lt;3),1,0)+IF(AND(OR(X42="VERIFICADA",X42="ACEPTADA"),OR(Y42="",Z42="",AA42="",W42="")),1,0)+IF(AND(X42="ACEPTADA",AND(Y42&lt;&gt;"CONFORME",Y42&lt;&gt;"ACEPTADA CON DESVIACIÓN")),1,0)+IF(AND(AB42&lt;&gt;"NINGUNO",AC42=""),1,0)+IF(AND(Y42="ACEPTADA CON DESVIACIÓN",NOT(OR(AB42="CAMBIO",AB42="DECISIÓN"))),1,0)+IF(AND(OR(X42="DIFERIDA",X42="CANCELADA",Y42="ACEPTADA CON DESVIACIÓN"),AD42=""),1,0)+IF(AND(AA42&lt;&gt;"",AA42&lt;C42),1,0)+IF(AND(AA42&lt;&gt;"",U42&lt;&gt;"",AA42&lt;U42),1,0)))</x:f>
        <x:v>0</x:v>
      </x:c>
      <x:c r="AG42" s="16" t="str">
        <x:f>IF(B42="","",IF(B42="NO","NO APLICA",IF(AF42&gt;0,"INCOMPLETA",IF(X42="CANCELADA","CANCELADA",IF(X42="DIFERIDA","DIFERIDA",IF(X42="ACEPTADA","ACEPTADA",IF(X42="VERIFICADA","VERIFICADA",IF(TODAY()&gt;S42,"VENCIDA",IF(X42="LISTA PARA VERIFICAR","POR VERIFICAR","EN CONTROL")))))))))</x:f>
      </x:c>
    </x:row>
    <x:row r="43">
      <x:c r="A43" s="16"/>
      <x:c r="B43" s="16"/>
      <x:c r="C43" s="17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  <x:c r="N43" s="16"/>
      <x:c r="O43" s="16"/>
      <x:c r="P43" s="16"/>
      <x:c r="Q43" s="18"/>
      <x:c r="R43" s="18"/>
      <x:c r="S43" s="17"/>
      <x:c r="T43" s="16"/>
      <x:c r="U43" s="17"/>
      <x:c r="V43" s="16"/>
      <x:c r="W43" s="16"/>
      <x:c r="X43" s="16"/>
      <x:c r="Y43" s="16"/>
      <x:c r="Z43" s="16"/>
      <x:c r="AA43" s="17"/>
      <x:c r="AB43" s="16"/>
      <x:c r="AC43" s="16"/>
      <x:c r="AD43" s="16"/>
      <x:c r="AE43" s="19" t="str">
        <x:f>IF(B43="","",IF(B43="NO","",S43-TODAY()))</x:f>
      </x:c>
      <x:c r="AF43" s="19" t="n">
        <x:f>IF(B43="",0,IF(B43="NO",0,IF(A43="",1,0)+COUNTBLANK(C43:S43)+COUNTBLANK(V43:V43)+IF(Q43="COMPLETAR",1,0)+IF(R43="COMPLETAR",1,0)+IF(COUNTIF($A$6:$A$105,A43)&gt;1,1,0)+IF(S43&lt;C43,1,0)+IF(AND(U43&lt;&gt;"",U43&lt;C43),1,0)+IF(AND(OR(X43="LISTA PARA VERIFICAR",X43="VERIFICADA",X43="ACEPTADA"),OR(T43="",U43="")),1,0)+IF(AND(COUNTA(Y43:AA43)&gt;0,COUNTA(Y43:AA43)&lt;3),1,0)+IF(AND(OR(X43="VERIFICADA",X43="ACEPTADA"),OR(Y43="",Z43="",AA43="",W43="")),1,0)+IF(AND(X43="ACEPTADA",AND(Y43&lt;&gt;"CONFORME",Y43&lt;&gt;"ACEPTADA CON DESVIACIÓN")),1,0)+IF(AND(AB43&lt;&gt;"NINGUNO",AC43=""),1,0)+IF(AND(Y43="ACEPTADA CON DESVIACIÓN",NOT(OR(AB43="CAMBIO",AB43="DECISIÓN"))),1,0)+IF(AND(OR(X43="DIFERIDA",X43="CANCELADA",Y43="ACEPTADA CON DESVIACIÓN"),AD43=""),1,0)+IF(AND(AA43&lt;&gt;"",AA43&lt;C43),1,0)+IF(AND(AA43&lt;&gt;"",U43&lt;&gt;"",AA43&lt;U43),1,0)))</x:f>
        <x:v>0</x:v>
      </x:c>
      <x:c r="AG43" s="16" t="str">
        <x:f>IF(B43="","",IF(B43="NO","NO APLICA",IF(AF43&gt;0,"INCOMPLETA",IF(X43="CANCELADA","CANCELADA",IF(X43="DIFERIDA","DIFERIDA",IF(X43="ACEPTADA","ACEPTADA",IF(X43="VERIFICADA","VERIFICADA",IF(TODAY()&gt;S43,"VENCIDA",IF(X43="LISTA PARA VERIFICAR","POR VERIFICAR","EN CONTROL")))))))))</x:f>
      </x:c>
    </x:row>
    <x:row r="44">
      <x:c r="A44" s="16"/>
      <x:c r="B44" s="16"/>
      <x:c r="C44" s="17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  <x:c r="N44" s="16"/>
      <x:c r="O44" s="16"/>
      <x:c r="P44" s="16"/>
      <x:c r="Q44" s="18"/>
      <x:c r="R44" s="18"/>
      <x:c r="S44" s="17"/>
      <x:c r="T44" s="16"/>
      <x:c r="U44" s="17"/>
      <x:c r="V44" s="16"/>
      <x:c r="W44" s="16"/>
      <x:c r="X44" s="16"/>
      <x:c r="Y44" s="16"/>
      <x:c r="Z44" s="16"/>
      <x:c r="AA44" s="17"/>
      <x:c r="AB44" s="16"/>
      <x:c r="AC44" s="16"/>
      <x:c r="AD44" s="16"/>
      <x:c r="AE44" s="19" t="str">
        <x:f>IF(B44="","",IF(B44="NO","",S44-TODAY()))</x:f>
      </x:c>
      <x:c r="AF44" s="19" t="n">
        <x:f>IF(B44="",0,IF(B44="NO",0,IF(A44="",1,0)+COUNTBLANK(C44:S44)+COUNTBLANK(V44:V44)+IF(Q44="COMPLETAR",1,0)+IF(R44="COMPLETAR",1,0)+IF(COUNTIF($A$6:$A$105,A44)&gt;1,1,0)+IF(S44&lt;C44,1,0)+IF(AND(U44&lt;&gt;"",U44&lt;C44),1,0)+IF(AND(OR(X44="LISTA PARA VERIFICAR",X44="VERIFICADA",X44="ACEPTADA"),OR(T44="",U44="")),1,0)+IF(AND(COUNTA(Y44:AA44)&gt;0,COUNTA(Y44:AA44)&lt;3),1,0)+IF(AND(OR(X44="VERIFICADA",X44="ACEPTADA"),OR(Y44="",Z44="",AA44="",W44="")),1,0)+IF(AND(X44="ACEPTADA",AND(Y44&lt;&gt;"CONFORME",Y44&lt;&gt;"ACEPTADA CON DESVIACIÓN")),1,0)+IF(AND(AB44&lt;&gt;"NINGUNO",AC44=""),1,0)+IF(AND(Y44="ACEPTADA CON DESVIACIÓN",NOT(OR(AB44="CAMBIO",AB44="DECISIÓN"))),1,0)+IF(AND(OR(X44="DIFERIDA",X44="CANCELADA",Y44="ACEPTADA CON DESVIACIÓN"),AD44=""),1,0)+IF(AND(AA44&lt;&gt;"",AA44&lt;C44),1,0)+IF(AND(AA44&lt;&gt;"",U44&lt;&gt;"",AA44&lt;U44),1,0)))</x:f>
        <x:v>0</x:v>
      </x:c>
      <x:c r="AG44" s="16" t="str">
        <x:f>IF(B44="","",IF(B44="NO","NO APLICA",IF(AF44&gt;0,"INCOMPLETA",IF(X44="CANCELADA","CANCELADA",IF(X44="DIFERIDA","DIFERIDA",IF(X44="ACEPTADA","ACEPTADA",IF(X44="VERIFICADA","VERIFICADA",IF(TODAY()&gt;S44,"VENCIDA",IF(X44="LISTA PARA VERIFICAR","POR VERIFICAR","EN CONTROL")))))))))</x:f>
      </x:c>
    </x:row>
    <x:row r="45">
      <x:c r="A45" s="16"/>
      <x:c r="B45" s="16"/>
      <x:c r="C45" s="17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  <x:c r="N45" s="16"/>
      <x:c r="O45" s="16"/>
      <x:c r="P45" s="16"/>
      <x:c r="Q45" s="18"/>
      <x:c r="R45" s="18"/>
      <x:c r="S45" s="17"/>
      <x:c r="T45" s="16"/>
      <x:c r="U45" s="17"/>
      <x:c r="V45" s="16"/>
      <x:c r="W45" s="16"/>
      <x:c r="X45" s="16"/>
      <x:c r="Y45" s="16"/>
      <x:c r="Z45" s="16"/>
      <x:c r="AA45" s="17"/>
      <x:c r="AB45" s="16"/>
      <x:c r="AC45" s="16"/>
      <x:c r="AD45" s="16"/>
      <x:c r="AE45" s="19" t="str">
        <x:f>IF(B45="","",IF(B45="NO","",S45-TODAY()))</x:f>
      </x:c>
      <x:c r="AF45" s="19" t="n">
        <x:f>IF(B45="",0,IF(B45="NO",0,IF(A45="",1,0)+COUNTBLANK(C45:S45)+COUNTBLANK(V45:V45)+IF(Q45="COMPLETAR",1,0)+IF(R45="COMPLETAR",1,0)+IF(COUNTIF($A$6:$A$105,A45)&gt;1,1,0)+IF(S45&lt;C45,1,0)+IF(AND(U45&lt;&gt;"",U45&lt;C45),1,0)+IF(AND(OR(X45="LISTA PARA VERIFICAR",X45="VERIFICADA",X45="ACEPTADA"),OR(T45="",U45="")),1,0)+IF(AND(COUNTA(Y45:AA45)&gt;0,COUNTA(Y45:AA45)&lt;3),1,0)+IF(AND(OR(X45="VERIFICADA",X45="ACEPTADA"),OR(Y45="",Z45="",AA45="",W45="")),1,0)+IF(AND(X45="ACEPTADA",AND(Y45&lt;&gt;"CONFORME",Y45&lt;&gt;"ACEPTADA CON DESVIACIÓN")),1,0)+IF(AND(AB45&lt;&gt;"NINGUNO",AC45=""),1,0)+IF(AND(Y45="ACEPTADA CON DESVIACIÓN",NOT(OR(AB45="CAMBIO",AB45="DECISIÓN"))),1,0)+IF(AND(OR(X45="DIFERIDA",X45="CANCELADA",Y45="ACEPTADA CON DESVIACIÓN"),AD45=""),1,0)+IF(AND(AA45&lt;&gt;"",AA45&lt;C45),1,0)+IF(AND(AA45&lt;&gt;"",U45&lt;&gt;"",AA45&lt;U45),1,0)))</x:f>
        <x:v>0</x:v>
      </x:c>
      <x:c r="AG45" s="16" t="str">
        <x:f>IF(B45="","",IF(B45="NO","NO APLICA",IF(AF45&gt;0,"INCOMPLETA",IF(X45="CANCELADA","CANCELADA",IF(X45="DIFERIDA","DIFERIDA",IF(X45="ACEPTADA","ACEPTADA",IF(X45="VERIFICADA","VERIFICADA",IF(TODAY()&gt;S45,"VENCIDA",IF(X45="LISTA PARA VERIFICAR","POR VERIFICAR","EN CONTROL")))))))))</x:f>
      </x:c>
    </x:row>
    <x:row r="46">
      <x:c r="A46" s="16"/>
      <x:c r="B46" s="16"/>
      <x:c r="C46" s="17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  <x:c r="N46" s="16"/>
      <x:c r="O46" s="16"/>
      <x:c r="P46" s="16"/>
      <x:c r="Q46" s="18"/>
      <x:c r="R46" s="18"/>
      <x:c r="S46" s="17"/>
      <x:c r="T46" s="16"/>
      <x:c r="U46" s="17"/>
      <x:c r="V46" s="16"/>
      <x:c r="W46" s="16"/>
      <x:c r="X46" s="16"/>
      <x:c r="Y46" s="16"/>
      <x:c r="Z46" s="16"/>
      <x:c r="AA46" s="17"/>
      <x:c r="AB46" s="16"/>
      <x:c r="AC46" s="16"/>
      <x:c r="AD46" s="16"/>
      <x:c r="AE46" s="19" t="str">
        <x:f>IF(B46="","",IF(B46="NO","",S46-TODAY()))</x:f>
      </x:c>
      <x:c r="AF46" s="19" t="n">
        <x:f>IF(B46="",0,IF(B46="NO",0,IF(A46="",1,0)+COUNTBLANK(C46:S46)+COUNTBLANK(V46:V46)+IF(Q46="COMPLETAR",1,0)+IF(R46="COMPLETAR",1,0)+IF(COUNTIF($A$6:$A$105,A46)&gt;1,1,0)+IF(S46&lt;C46,1,0)+IF(AND(U46&lt;&gt;"",U46&lt;C46),1,0)+IF(AND(OR(X46="LISTA PARA VERIFICAR",X46="VERIFICADA",X46="ACEPTADA"),OR(T46="",U46="")),1,0)+IF(AND(COUNTA(Y46:AA46)&gt;0,COUNTA(Y46:AA46)&lt;3),1,0)+IF(AND(OR(X46="VERIFICADA",X46="ACEPTADA"),OR(Y46="",Z46="",AA46="",W46="")),1,0)+IF(AND(X46="ACEPTADA",AND(Y46&lt;&gt;"CONFORME",Y46&lt;&gt;"ACEPTADA CON DESVIACIÓN")),1,0)+IF(AND(AB46&lt;&gt;"NINGUNO",AC46=""),1,0)+IF(AND(Y46="ACEPTADA CON DESVIACIÓN",NOT(OR(AB46="CAMBIO",AB46="DECISIÓN"))),1,0)+IF(AND(OR(X46="DIFERIDA",X46="CANCELADA",Y46="ACEPTADA CON DESVIACIÓN"),AD46=""),1,0)+IF(AND(AA46&lt;&gt;"",AA46&lt;C46),1,0)+IF(AND(AA46&lt;&gt;"",U46&lt;&gt;"",AA46&lt;U46),1,0)))</x:f>
        <x:v>0</x:v>
      </x:c>
      <x:c r="AG46" s="16" t="str">
        <x:f>IF(B46="","",IF(B46="NO","NO APLICA",IF(AF46&gt;0,"INCOMPLETA",IF(X46="CANCELADA","CANCELADA",IF(X46="DIFERIDA","DIFERIDA",IF(X46="ACEPTADA","ACEPTADA",IF(X46="VERIFICADA","VERIFICADA",IF(TODAY()&gt;S46,"VENCIDA",IF(X46="LISTA PARA VERIFICAR","POR VERIFICAR","EN CONTROL")))))))))</x:f>
      </x:c>
    </x:row>
    <x:row r="47">
      <x:c r="A47" s="16"/>
      <x:c r="B47" s="16"/>
      <x:c r="C47" s="17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  <x:c r="N47" s="16"/>
      <x:c r="O47" s="16"/>
      <x:c r="P47" s="16"/>
      <x:c r="Q47" s="18"/>
      <x:c r="R47" s="18"/>
      <x:c r="S47" s="17"/>
      <x:c r="T47" s="16"/>
      <x:c r="U47" s="17"/>
      <x:c r="V47" s="16"/>
      <x:c r="W47" s="16"/>
      <x:c r="X47" s="16"/>
      <x:c r="Y47" s="16"/>
      <x:c r="Z47" s="16"/>
      <x:c r="AA47" s="17"/>
      <x:c r="AB47" s="16"/>
      <x:c r="AC47" s="16"/>
      <x:c r="AD47" s="16"/>
      <x:c r="AE47" s="19" t="str">
        <x:f>IF(B47="","",IF(B47="NO","",S47-TODAY()))</x:f>
      </x:c>
      <x:c r="AF47" s="19" t="n">
        <x:f>IF(B47="",0,IF(B47="NO",0,IF(A47="",1,0)+COUNTBLANK(C47:S47)+COUNTBLANK(V47:V47)+IF(Q47="COMPLETAR",1,0)+IF(R47="COMPLETAR",1,0)+IF(COUNTIF($A$6:$A$105,A47)&gt;1,1,0)+IF(S47&lt;C47,1,0)+IF(AND(U47&lt;&gt;"",U47&lt;C47),1,0)+IF(AND(OR(X47="LISTA PARA VERIFICAR",X47="VERIFICADA",X47="ACEPTADA"),OR(T47="",U47="")),1,0)+IF(AND(COUNTA(Y47:AA47)&gt;0,COUNTA(Y47:AA47)&lt;3),1,0)+IF(AND(OR(X47="VERIFICADA",X47="ACEPTADA"),OR(Y47="",Z47="",AA47="",W47="")),1,0)+IF(AND(X47="ACEPTADA",AND(Y47&lt;&gt;"CONFORME",Y47&lt;&gt;"ACEPTADA CON DESVIACIÓN")),1,0)+IF(AND(AB47&lt;&gt;"NINGUNO",AC47=""),1,0)+IF(AND(Y47="ACEPTADA CON DESVIACIÓN",NOT(OR(AB47="CAMBIO",AB47="DECISIÓN"))),1,0)+IF(AND(OR(X47="DIFERIDA",X47="CANCELADA",Y47="ACEPTADA CON DESVIACIÓN"),AD47=""),1,0)+IF(AND(AA47&lt;&gt;"",AA47&lt;C47),1,0)+IF(AND(AA47&lt;&gt;"",U47&lt;&gt;"",AA47&lt;U47),1,0)))</x:f>
        <x:v>0</x:v>
      </x:c>
      <x:c r="AG47" s="16" t="str">
        <x:f>IF(B47="","",IF(B47="NO","NO APLICA",IF(AF47&gt;0,"INCOMPLETA",IF(X47="CANCELADA","CANCELADA",IF(X47="DIFERIDA","DIFERIDA",IF(X47="ACEPTADA","ACEPTADA",IF(X47="VERIFICADA","VERIFICADA",IF(TODAY()&gt;S47,"VENCIDA",IF(X47="LISTA PARA VERIFICAR","POR VERIFICAR","EN CONTROL")))))))))</x:f>
      </x:c>
    </x:row>
    <x:row r="48">
      <x:c r="A48" s="16"/>
      <x:c r="B48" s="16"/>
      <x:c r="C48" s="17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6"/>
      <x:c r="P48" s="16"/>
      <x:c r="Q48" s="18"/>
      <x:c r="R48" s="18"/>
      <x:c r="S48" s="17"/>
      <x:c r="T48" s="16"/>
      <x:c r="U48" s="17"/>
      <x:c r="V48" s="16"/>
      <x:c r="W48" s="16"/>
      <x:c r="X48" s="16"/>
      <x:c r="Y48" s="16"/>
      <x:c r="Z48" s="16"/>
      <x:c r="AA48" s="17"/>
      <x:c r="AB48" s="16"/>
      <x:c r="AC48" s="16"/>
      <x:c r="AD48" s="16"/>
      <x:c r="AE48" s="19" t="str">
        <x:f>IF(B48="","",IF(B48="NO","",S48-TODAY()))</x:f>
      </x:c>
      <x:c r="AF48" s="19" t="n">
        <x:f>IF(B48="",0,IF(B48="NO",0,IF(A48="",1,0)+COUNTBLANK(C48:S48)+COUNTBLANK(V48:V48)+IF(Q48="COMPLETAR",1,0)+IF(R48="COMPLETAR",1,0)+IF(COUNTIF($A$6:$A$105,A48)&gt;1,1,0)+IF(S48&lt;C48,1,0)+IF(AND(U48&lt;&gt;"",U48&lt;C48),1,0)+IF(AND(OR(X48="LISTA PARA VERIFICAR",X48="VERIFICADA",X48="ACEPTADA"),OR(T48="",U48="")),1,0)+IF(AND(COUNTA(Y48:AA48)&gt;0,COUNTA(Y48:AA48)&lt;3),1,0)+IF(AND(OR(X48="VERIFICADA",X48="ACEPTADA"),OR(Y48="",Z48="",AA48="",W48="")),1,0)+IF(AND(X48="ACEPTADA",AND(Y48&lt;&gt;"CONFORME",Y48&lt;&gt;"ACEPTADA CON DESVIACIÓN")),1,0)+IF(AND(AB48&lt;&gt;"NINGUNO",AC48=""),1,0)+IF(AND(Y48="ACEPTADA CON DESVIACIÓN",NOT(OR(AB48="CAMBIO",AB48="DECISIÓN"))),1,0)+IF(AND(OR(X48="DIFERIDA",X48="CANCELADA",Y48="ACEPTADA CON DESVIACIÓN"),AD48=""),1,0)+IF(AND(AA48&lt;&gt;"",AA48&lt;C48),1,0)+IF(AND(AA48&lt;&gt;"",U48&lt;&gt;"",AA48&lt;U48),1,0)))</x:f>
        <x:v>0</x:v>
      </x:c>
      <x:c r="AG48" s="16" t="str">
        <x:f>IF(B48="","",IF(B48="NO","NO APLICA",IF(AF48&gt;0,"INCOMPLETA",IF(X48="CANCELADA","CANCELADA",IF(X48="DIFERIDA","DIFERIDA",IF(X48="ACEPTADA","ACEPTADA",IF(X48="VERIFICADA","VERIFICADA",IF(TODAY()&gt;S48,"VENCIDA",IF(X48="LISTA PARA VERIFICAR","POR VERIFICAR","EN CONTROL")))))))))</x:f>
      </x:c>
    </x:row>
    <x:row r="49">
      <x:c r="A49" s="16"/>
      <x:c r="B49" s="16"/>
      <x:c r="C49" s="17"/>
      <x:c r="D49" s="16"/>
      <x:c r="E49" s="16"/>
      <x:c r="F49" s="16"/>
      <x:c r="G49" s="16"/>
      <x:c r="H49" s="16"/>
      <x:c r="I49" s="16"/>
      <x:c r="J49" s="16"/>
      <x:c r="K49" s="16"/>
      <x:c r="L49" s="16"/>
      <x:c r="M49" s="16"/>
      <x:c r="N49" s="16"/>
      <x:c r="O49" s="16"/>
      <x:c r="P49" s="16"/>
      <x:c r="Q49" s="18"/>
      <x:c r="R49" s="18"/>
      <x:c r="S49" s="17"/>
      <x:c r="T49" s="16"/>
      <x:c r="U49" s="17"/>
      <x:c r="V49" s="16"/>
      <x:c r="W49" s="16"/>
      <x:c r="X49" s="16"/>
      <x:c r="Y49" s="16"/>
      <x:c r="Z49" s="16"/>
      <x:c r="AA49" s="17"/>
      <x:c r="AB49" s="16"/>
      <x:c r="AC49" s="16"/>
      <x:c r="AD49" s="16"/>
      <x:c r="AE49" s="19" t="str">
        <x:f>IF(B49="","",IF(B49="NO","",S49-TODAY()))</x:f>
      </x:c>
      <x:c r="AF49" s="19" t="n">
        <x:f>IF(B49="",0,IF(B49="NO",0,IF(A49="",1,0)+COUNTBLANK(C49:S49)+COUNTBLANK(V49:V49)+IF(Q49="COMPLETAR",1,0)+IF(R49="COMPLETAR",1,0)+IF(COUNTIF($A$6:$A$105,A49)&gt;1,1,0)+IF(S49&lt;C49,1,0)+IF(AND(U49&lt;&gt;"",U49&lt;C49),1,0)+IF(AND(OR(X49="LISTA PARA VERIFICAR",X49="VERIFICADA",X49="ACEPTADA"),OR(T49="",U49="")),1,0)+IF(AND(COUNTA(Y49:AA49)&gt;0,COUNTA(Y49:AA49)&lt;3),1,0)+IF(AND(OR(X49="VERIFICADA",X49="ACEPTADA"),OR(Y49="",Z49="",AA49="",W49="")),1,0)+IF(AND(X49="ACEPTADA",AND(Y49&lt;&gt;"CONFORME",Y49&lt;&gt;"ACEPTADA CON DESVIACIÓN")),1,0)+IF(AND(AB49&lt;&gt;"NINGUNO",AC49=""),1,0)+IF(AND(Y49="ACEPTADA CON DESVIACIÓN",NOT(OR(AB49="CAMBIO",AB49="DECISIÓN"))),1,0)+IF(AND(OR(X49="DIFERIDA",X49="CANCELADA",Y49="ACEPTADA CON DESVIACIÓN"),AD49=""),1,0)+IF(AND(AA49&lt;&gt;"",AA49&lt;C49),1,0)+IF(AND(AA49&lt;&gt;"",U49&lt;&gt;"",AA49&lt;U49),1,0)))</x:f>
        <x:v>0</x:v>
      </x:c>
      <x:c r="AG49" s="16" t="str">
        <x:f>IF(B49="","",IF(B49="NO","NO APLICA",IF(AF49&gt;0,"INCOMPLETA",IF(X49="CANCELADA","CANCELADA",IF(X49="DIFERIDA","DIFERIDA",IF(X49="ACEPTADA","ACEPTADA",IF(X49="VERIFICADA","VERIFICADA",IF(TODAY()&gt;S49,"VENCIDA",IF(X49="LISTA PARA VERIFICAR","POR VERIFICAR","EN CONTROL")))))))))</x:f>
      </x:c>
    </x:row>
    <x:row r="50">
      <x:c r="A50" s="16"/>
      <x:c r="B50" s="16"/>
      <x:c r="C50" s="17"/>
      <x:c r="D50" s="16"/>
      <x:c r="E50" s="16"/>
      <x:c r="F50" s="16"/>
      <x:c r="G50" s="16"/>
      <x:c r="H50" s="16"/>
      <x:c r="I50" s="16"/>
      <x:c r="J50" s="16"/>
      <x:c r="K50" s="16"/>
      <x:c r="L50" s="16"/>
      <x:c r="M50" s="16"/>
      <x:c r="N50" s="16"/>
      <x:c r="O50" s="16"/>
      <x:c r="P50" s="16"/>
      <x:c r="Q50" s="18"/>
      <x:c r="R50" s="18"/>
      <x:c r="S50" s="17"/>
      <x:c r="T50" s="16"/>
      <x:c r="U50" s="17"/>
      <x:c r="V50" s="16"/>
      <x:c r="W50" s="16"/>
      <x:c r="X50" s="16"/>
      <x:c r="Y50" s="16"/>
      <x:c r="Z50" s="16"/>
      <x:c r="AA50" s="17"/>
      <x:c r="AB50" s="16"/>
      <x:c r="AC50" s="16"/>
      <x:c r="AD50" s="16"/>
      <x:c r="AE50" s="19" t="str">
        <x:f>IF(B50="","",IF(B50="NO","",S50-TODAY()))</x:f>
      </x:c>
      <x:c r="AF50" s="19" t="n">
        <x:f>IF(B50="",0,IF(B50="NO",0,IF(A50="",1,0)+COUNTBLANK(C50:S50)+COUNTBLANK(V50:V50)+IF(Q50="COMPLETAR",1,0)+IF(R50="COMPLETAR",1,0)+IF(COUNTIF($A$6:$A$105,A50)&gt;1,1,0)+IF(S50&lt;C50,1,0)+IF(AND(U50&lt;&gt;"",U50&lt;C50),1,0)+IF(AND(OR(X50="LISTA PARA VERIFICAR",X50="VERIFICADA",X50="ACEPTADA"),OR(T50="",U50="")),1,0)+IF(AND(COUNTA(Y50:AA50)&gt;0,COUNTA(Y50:AA50)&lt;3),1,0)+IF(AND(OR(X50="VERIFICADA",X50="ACEPTADA"),OR(Y50="",Z50="",AA50="",W50="")),1,0)+IF(AND(X50="ACEPTADA",AND(Y50&lt;&gt;"CONFORME",Y50&lt;&gt;"ACEPTADA CON DESVIACIÓN")),1,0)+IF(AND(AB50&lt;&gt;"NINGUNO",AC50=""),1,0)+IF(AND(Y50="ACEPTADA CON DESVIACIÓN",NOT(OR(AB50="CAMBIO",AB50="DECISIÓN"))),1,0)+IF(AND(OR(X50="DIFERIDA",X50="CANCELADA",Y50="ACEPTADA CON DESVIACIÓN"),AD50=""),1,0)+IF(AND(AA50&lt;&gt;"",AA50&lt;C50),1,0)+IF(AND(AA50&lt;&gt;"",U50&lt;&gt;"",AA50&lt;U50),1,0)))</x:f>
        <x:v>0</x:v>
      </x:c>
      <x:c r="AG50" s="16" t="str">
        <x:f>IF(B50="","",IF(B50="NO","NO APLICA",IF(AF50&gt;0,"INCOMPLETA",IF(X50="CANCELADA","CANCELADA",IF(X50="DIFERIDA","DIFERIDA",IF(X50="ACEPTADA","ACEPTADA",IF(X50="VERIFICADA","VERIFICADA",IF(TODAY()&gt;S50,"VENCIDA",IF(X50="LISTA PARA VERIFICAR","POR VERIFICAR","EN CONTROL")))))))))</x:f>
      </x:c>
    </x:row>
    <x:row r="51">
      <x:c r="A51" s="16"/>
      <x:c r="B51" s="16"/>
      <x:c r="C51" s="17"/>
      <x:c r="D51" s="16"/>
      <x:c r="E51" s="16"/>
      <x:c r="F51" s="16"/>
      <x:c r="G51" s="16"/>
      <x:c r="H51" s="16"/>
      <x:c r="I51" s="16"/>
      <x:c r="J51" s="16"/>
      <x:c r="K51" s="16"/>
      <x:c r="L51" s="16"/>
      <x:c r="M51" s="16"/>
      <x:c r="N51" s="16"/>
      <x:c r="O51" s="16"/>
      <x:c r="P51" s="16"/>
      <x:c r="Q51" s="18"/>
      <x:c r="R51" s="18"/>
      <x:c r="S51" s="17"/>
      <x:c r="T51" s="16"/>
      <x:c r="U51" s="17"/>
      <x:c r="V51" s="16"/>
      <x:c r="W51" s="16"/>
      <x:c r="X51" s="16"/>
      <x:c r="Y51" s="16"/>
      <x:c r="Z51" s="16"/>
      <x:c r="AA51" s="17"/>
      <x:c r="AB51" s="16"/>
      <x:c r="AC51" s="16"/>
      <x:c r="AD51" s="16"/>
      <x:c r="AE51" s="19" t="str">
        <x:f>IF(B51="","",IF(B51="NO","",S51-TODAY()))</x:f>
      </x:c>
      <x:c r="AF51" s="19" t="n">
        <x:f>IF(B51="",0,IF(B51="NO",0,IF(A51="",1,0)+COUNTBLANK(C51:S51)+COUNTBLANK(V51:V51)+IF(Q51="COMPLETAR",1,0)+IF(R51="COMPLETAR",1,0)+IF(COUNTIF($A$6:$A$105,A51)&gt;1,1,0)+IF(S51&lt;C51,1,0)+IF(AND(U51&lt;&gt;"",U51&lt;C51),1,0)+IF(AND(OR(X51="LISTA PARA VERIFICAR",X51="VERIFICADA",X51="ACEPTADA"),OR(T51="",U51="")),1,0)+IF(AND(COUNTA(Y51:AA51)&gt;0,COUNTA(Y51:AA51)&lt;3),1,0)+IF(AND(OR(X51="VERIFICADA",X51="ACEPTADA"),OR(Y51="",Z51="",AA51="",W51="")),1,0)+IF(AND(X51="ACEPTADA",AND(Y51&lt;&gt;"CONFORME",Y51&lt;&gt;"ACEPTADA CON DESVIACIÓN")),1,0)+IF(AND(AB51&lt;&gt;"NINGUNO",AC51=""),1,0)+IF(AND(Y51="ACEPTADA CON DESVIACIÓN",NOT(OR(AB51="CAMBIO",AB51="DECISIÓN"))),1,0)+IF(AND(OR(X51="DIFERIDA",X51="CANCELADA",Y51="ACEPTADA CON DESVIACIÓN"),AD51=""),1,0)+IF(AND(AA51&lt;&gt;"",AA51&lt;C51),1,0)+IF(AND(AA51&lt;&gt;"",U51&lt;&gt;"",AA51&lt;U51),1,0)))</x:f>
        <x:v>0</x:v>
      </x:c>
      <x:c r="AG51" s="16" t="str">
        <x:f>IF(B51="","",IF(B51="NO","NO APLICA",IF(AF51&gt;0,"INCOMPLETA",IF(X51="CANCELADA","CANCELADA",IF(X51="DIFERIDA","DIFERIDA",IF(X51="ACEPTADA","ACEPTADA",IF(X51="VERIFICADA","VERIFICADA",IF(TODAY()&gt;S51,"VENCIDA",IF(X51="LISTA PARA VERIFICAR","POR VERIFICAR","EN CONTROL")))))))))</x:f>
      </x:c>
    </x:row>
    <x:row r="52">
      <x:c r="A52" s="16"/>
      <x:c r="B52" s="16"/>
      <x:c r="C52" s="17"/>
      <x:c r="D52" s="16"/>
      <x:c r="E52" s="16"/>
      <x:c r="F52" s="16"/>
      <x:c r="G52" s="16"/>
      <x:c r="H52" s="16"/>
      <x:c r="I52" s="16"/>
      <x:c r="J52" s="16"/>
      <x:c r="K52" s="16"/>
      <x:c r="L52" s="16"/>
      <x:c r="M52" s="16"/>
      <x:c r="N52" s="16"/>
      <x:c r="O52" s="16"/>
      <x:c r="P52" s="16"/>
      <x:c r="Q52" s="18"/>
      <x:c r="R52" s="18"/>
      <x:c r="S52" s="17"/>
      <x:c r="T52" s="16"/>
      <x:c r="U52" s="17"/>
      <x:c r="V52" s="16"/>
      <x:c r="W52" s="16"/>
      <x:c r="X52" s="16"/>
      <x:c r="Y52" s="16"/>
      <x:c r="Z52" s="16"/>
      <x:c r="AA52" s="17"/>
      <x:c r="AB52" s="16"/>
      <x:c r="AC52" s="16"/>
      <x:c r="AD52" s="16"/>
      <x:c r="AE52" s="19" t="str">
        <x:f>IF(B52="","",IF(B52="NO","",S52-TODAY()))</x:f>
      </x:c>
      <x:c r="AF52" s="19" t="n">
        <x:f>IF(B52="",0,IF(B52="NO",0,IF(A52="",1,0)+COUNTBLANK(C52:S52)+COUNTBLANK(V52:V52)+IF(Q52="COMPLETAR",1,0)+IF(R52="COMPLETAR",1,0)+IF(COUNTIF($A$6:$A$105,A52)&gt;1,1,0)+IF(S52&lt;C52,1,0)+IF(AND(U52&lt;&gt;"",U52&lt;C52),1,0)+IF(AND(OR(X52="LISTA PARA VERIFICAR",X52="VERIFICADA",X52="ACEPTADA"),OR(T52="",U52="")),1,0)+IF(AND(COUNTA(Y52:AA52)&gt;0,COUNTA(Y52:AA52)&lt;3),1,0)+IF(AND(OR(X52="VERIFICADA",X52="ACEPTADA"),OR(Y52="",Z52="",AA52="",W52="")),1,0)+IF(AND(X52="ACEPTADA",AND(Y52&lt;&gt;"CONFORME",Y52&lt;&gt;"ACEPTADA CON DESVIACIÓN")),1,0)+IF(AND(AB52&lt;&gt;"NINGUNO",AC52=""),1,0)+IF(AND(Y52="ACEPTADA CON DESVIACIÓN",NOT(OR(AB52="CAMBIO",AB52="DECISIÓN"))),1,0)+IF(AND(OR(X52="DIFERIDA",X52="CANCELADA",Y52="ACEPTADA CON DESVIACIÓN"),AD52=""),1,0)+IF(AND(AA52&lt;&gt;"",AA52&lt;C52),1,0)+IF(AND(AA52&lt;&gt;"",U52&lt;&gt;"",AA52&lt;U52),1,0)))</x:f>
        <x:v>0</x:v>
      </x:c>
      <x:c r="AG52" s="16" t="str">
        <x:f>IF(B52="","",IF(B52="NO","NO APLICA",IF(AF52&gt;0,"INCOMPLETA",IF(X52="CANCELADA","CANCELADA",IF(X52="DIFERIDA","DIFERIDA",IF(X52="ACEPTADA","ACEPTADA",IF(X52="VERIFICADA","VERIFICADA",IF(TODAY()&gt;S52,"VENCIDA",IF(X52="LISTA PARA VERIFICAR","POR VERIFICAR","EN CONTROL")))))))))</x:f>
      </x:c>
    </x:row>
    <x:row r="53">
      <x:c r="A53" s="16"/>
      <x:c r="B53" s="16"/>
      <x:c r="C53" s="17"/>
      <x:c r="D53" s="16"/>
      <x:c r="E53" s="16"/>
      <x:c r="F53" s="16"/>
      <x:c r="G53" s="16"/>
      <x:c r="H53" s="16"/>
      <x:c r="I53" s="16"/>
      <x:c r="J53" s="16"/>
      <x:c r="K53" s="16"/>
      <x:c r="L53" s="16"/>
      <x:c r="M53" s="16"/>
      <x:c r="N53" s="16"/>
      <x:c r="O53" s="16"/>
      <x:c r="P53" s="16"/>
      <x:c r="Q53" s="18"/>
      <x:c r="R53" s="18"/>
      <x:c r="S53" s="17"/>
      <x:c r="T53" s="16"/>
      <x:c r="U53" s="17"/>
      <x:c r="V53" s="16"/>
      <x:c r="W53" s="16"/>
      <x:c r="X53" s="16"/>
      <x:c r="Y53" s="16"/>
      <x:c r="Z53" s="16"/>
      <x:c r="AA53" s="17"/>
      <x:c r="AB53" s="16"/>
      <x:c r="AC53" s="16"/>
      <x:c r="AD53" s="16"/>
      <x:c r="AE53" s="19" t="str">
        <x:f>IF(B53="","",IF(B53="NO","",S53-TODAY()))</x:f>
      </x:c>
      <x:c r="AF53" s="19" t="n">
        <x:f>IF(B53="",0,IF(B53="NO",0,IF(A53="",1,0)+COUNTBLANK(C53:S53)+COUNTBLANK(V53:V53)+IF(Q53="COMPLETAR",1,0)+IF(R53="COMPLETAR",1,0)+IF(COUNTIF($A$6:$A$105,A53)&gt;1,1,0)+IF(S53&lt;C53,1,0)+IF(AND(U53&lt;&gt;"",U53&lt;C53),1,0)+IF(AND(OR(X53="LISTA PARA VERIFICAR",X53="VERIFICADA",X53="ACEPTADA"),OR(T53="",U53="")),1,0)+IF(AND(COUNTA(Y53:AA53)&gt;0,COUNTA(Y53:AA53)&lt;3),1,0)+IF(AND(OR(X53="VERIFICADA",X53="ACEPTADA"),OR(Y53="",Z53="",AA53="",W53="")),1,0)+IF(AND(X53="ACEPTADA",AND(Y53&lt;&gt;"CONFORME",Y53&lt;&gt;"ACEPTADA CON DESVIACIÓN")),1,0)+IF(AND(AB53&lt;&gt;"NINGUNO",AC53=""),1,0)+IF(AND(Y53="ACEPTADA CON DESVIACIÓN",NOT(OR(AB53="CAMBIO",AB53="DECISIÓN"))),1,0)+IF(AND(OR(X53="DIFERIDA",X53="CANCELADA",Y53="ACEPTADA CON DESVIACIÓN"),AD53=""),1,0)+IF(AND(AA53&lt;&gt;"",AA53&lt;C53),1,0)+IF(AND(AA53&lt;&gt;"",U53&lt;&gt;"",AA53&lt;U53),1,0)))</x:f>
        <x:v>0</x:v>
      </x:c>
      <x:c r="AG53" s="16" t="str">
        <x:f>IF(B53="","",IF(B53="NO","NO APLICA",IF(AF53&gt;0,"INCOMPLETA",IF(X53="CANCELADA","CANCELADA",IF(X53="DIFERIDA","DIFERIDA",IF(X53="ACEPTADA","ACEPTADA",IF(X53="VERIFICADA","VERIFICADA",IF(TODAY()&gt;S53,"VENCIDA",IF(X53="LISTA PARA VERIFICAR","POR VERIFICAR","EN CONTROL")))))))))</x:f>
      </x:c>
    </x:row>
    <x:row r="54">
      <x:c r="A54" s="16"/>
      <x:c r="B54" s="16"/>
      <x:c r="C54" s="17"/>
      <x:c r="D54" s="16"/>
      <x:c r="E54" s="16"/>
      <x:c r="F54" s="16"/>
      <x:c r="G54" s="16"/>
      <x:c r="H54" s="16"/>
      <x:c r="I54" s="16"/>
      <x:c r="J54" s="16"/>
      <x:c r="K54" s="16"/>
      <x:c r="L54" s="16"/>
      <x:c r="M54" s="16"/>
      <x:c r="N54" s="16"/>
      <x:c r="O54" s="16"/>
      <x:c r="P54" s="16"/>
      <x:c r="Q54" s="18"/>
      <x:c r="R54" s="18"/>
      <x:c r="S54" s="17"/>
      <x:c r="T54" s="16"/>
      <x:c r="U54" s="17"/>
      <x:c r="V54" s="16"/>
      <x:c r="W54" s="16"/>
      <x:c r="X54" s="16"/>
      <x:c r="Y54" s="16"/>
      <x:c r="Z54" s="16"/>
      <x:c r="AA54" s="17"/>
      <x:c r="AB54" s="16"/>
      <x:c r="AC54" s="16"/>
      <x:c r="AD54" s="16"/>
      <x:c r="AE54" s="19" t="str">
        <x:f>IF(B54="","",IF(B54="NO","",S54-TODAY()))</x:f>
      </x:c>
      <x:c r="AF54" s="19" t="n">
        <x:f>IF(B54="",0,IF(B54="NO",0,IF(A54="",1,0)+COUNTBLANK(C54:S54)+COUNTBLANK(V54:V54)+IF(Q54="COMPLETAR",1,0)+IF(R54="COMPLETAR",1,0)+IF(COUNTIF($A$6:$A$105,A54)&gt;1,1,0)+IF(S54&lt;C54,1,0)+IF(AND(U54&lt;&gt;"",U54&lt;C54),1,0)+IF(AND(OR(X54="LISTA PARA VERIFICAR",X54="VERIFICADA",X54="ACEPTADA"),OR(T54="",U54="")),1,0)+IF(AND(COUNTA(Y54:AA54)&gt;0,COUNTA(Y54:AA54)&lt;3),1,0)+IF(AND(OR(X54="VERIFICADA",X54="ACEPTADA"),OR(Y54="",Z54="",AA54="",W54="")),1,0)+IF(AND(X54="ACEPTADA",AND(Y54&lt;&gt;"CONFORME",Y54&lt;&gt;"ACEPTADA CON DESVIACIÓN")),1,0)+IF(AND(AB54&lt;&gt;"NINGUNO",AC54=""),1,0)+IF(AND(Y54="ACEPTADA CON DESVIACIÓN",NOT(OR(AB54="CAMBIO",AB54="DECISIÓN"))),1,0)+IF(AND(OR(X54="DIFERIDA",X54="CANCELADA",Y54="ACEPTADA CON DESVIACIÓN"),AD54=""),1,0)+IF(AND(AA54&lt;&gt;"",AA54&lt;C54),1,0)+IF(AND(AA54&lt;&gt;"",U54&lt;&gt;"",AA54&lt;U54),1,0)))</x:f>
        <x:v>0</x:v>
      </x:c>
      <x:c r="AG54" s="16" t="str">
        <x:f>IF(B54="","",IF(B54="NO","NO APLICA",IF(AF54&gt;0,"INCOMPLETA",IF(X54="CANCELADA","CANCELADA",IF(X54="DIFERIDA","DIFERIDA",IF(X54="ACEPTADA","ACEPTADA",IF(X54="VERIFICADA","VERIFICADA",IF(TODAY()&gt;S54,"VENCIDA",IF(X54="LISTA PARA VERIFICAR","POR VERIFICAR","EN CONTROL")))))))))</x:f>
      </x:c>
    </x:row>
    <x:row r="55">
      <x:c r="A55" s="16"/>
      <x:c r="B55" s="16"/>
      <x:c r="C55" s="17"/>
      <x:c r="D55" s="16"/>
      <x:c r="E55" s="16"/>
      <x:c r="F55" s="16"/>
      <x:c r="G55" s="16"/>
      <x:c r="H55" s="16"/>
      <x:c r="I55" s="16"/>
      <x:c r="J55" s="16"/>
      <x:c r="K55" s="16"/>
      <x:c r="L55" s="16"/>
      <x:c r="M55" s="16"/>
      <x:c r="N55" s="16"/>
      <x:c r="O55" s="16"/>
      <x:c r="P55" s="16"/>
      <x:c r="Q55" s="18"/>
      <x:c r="R55" s="18"/>
      <x:c r="S55" s="17"/>
      <x:c r="T55" s="16"/>
      <x:c r="U55" s="17"/>
      <x:c r="V55" s="16"/>
      <x:c r="W55" s="16"/>
      <x:c r="X55" s="16"/>
      <x:c r="Y55" s="16"/>
      <x:c r="Z55" s="16"/>
      <x:c r="AA55" s="17"/>
      <x:c r="AB55" s="16"/>
      <x:c r="AC55" s="16"/>
      <x:c r="AD55" s="16"/>
      <x:c r="AE55" s="19" t="str">
        <x:f>IF(B55="","",IF(B55="NO","",S55-TODAY()))</x:f>
      </x:c>
      <x:c r="AF55" s="19" t="n">
        <x:f>IF(B55="",0,IF(B55="NO",0,IF(A55="",1,0)+COUNTBLANK(C55:S55)+COUNTBLANK(V55:V55)+IF(Q55="COMPLETAR",1,0)+IF(R55="COMPLETAR",1,0)+IF(COUNTIF($A$6:$A$105,A55)&gt;1,1,0)+IF(S55&lt;C55,1,0)+IF(AND(U55&lt;&gt;"",U55&lt;C55),1,0)+IF(AND(OR(X55="LISTA PARA VERIFICAR",X55="VERIFICADA",X55="ACEPTADA"),OR(T55="",U55="")),1,0)+IF(AND(COUNTA(Y55:AA55)&gt;0,COUNTA(Y55:AA55)&lt;3),1,0)+IF(AND(OR(X55="VERIFICADA",X55="ACEPTADA"),OR(Y55="",Z55="",AA55="",W55="")),1,0)+IF(AND(X55="ACEPTADA",AND(Y55&lt;&gt;"CONFORME",Y55&lt;&gt;"ACEPTADA CON DESVIACIÓN")),1,0)+IF(AND(AB55&lt;&gt;"NINGUNO",AC55=""),1,0)+IF(AND(Y55="ACEPTADA CON DESVIACIÓN",NOT(OR(AB55="CAMBIO",AB55="DECISIÓN"))),1,0)+IF(AND(OR(X55="DIFERIDA",X55="CANCELADA",Y55="ACEPTADA CON DESVIACIÓN"),AD55=""),1,0)+IF(AND(AA55&lt;&gt;"",AA55&lt;C55),1,0)+IF(AND(AA55&lt;&gt;"",U55&lt;&gt;"",AA55&lt;U55),1,0)))</x:f>
        <x:v>0</x:v>
      </x:c>
      <x:c r="AG55" s="16" t="str">
        <x:f>IF(B55="","",IF(B55="NO","NO APLICA",IF(AF55&gt;0,"INCOMPLETA",IF(X55="CANCELADA","CANCELADA",IF(X55="DIFERIDA","DIFERIDA",IF(X55="ACEPTADA","ACEPTADA",IF(X55="VERIFICADA","VERIFICADA",IF(TODAY()&gt;S55,"VENCIDA",IF(X55="LISTA PARA VERIFICAR","POR VERIFICAR","EN CONTROL")))))))))</x:f>
      </x:c>
    </x:row>
    <x:row r="56">
      <x:c r="A56" s="16"/>
      <x:c r="B56" s="16"/>
      <x:c r="C56" s="17"/>
      <x:c r="D56" s="16"/>
      <x:c r="E56" s="16"/>
      <x:c r="F56" s="16"/>
      <x:c r="G56" s="16"/>
      <x:c r="H56" s="16"/>
      <x:c r="I56" s="16"/>
      <x:c r="J56" s="16"/>
      <x:c r="K56" s="16"/>
      <x:c r="L56" s="16"/>
      <x:c r="M56" s="16"/>
      <x:c r="N56" s="16"/>
      <x:c r="O56" s="16"/>
      <x:c r="P56" s="16"/>
      <x:c r="Q56" s="18"/>
      <x:c r="R56" s="18"/>
      <x:c r="S56" s="17"/>
      <x:c r="T56" s="16"/>
      <x:c r="U56" s="17"/>
      <x:c r="V56" s="16"/>
      <x:c r="W56" s="16"/>
      <x:c r="X56" s="16"/>
      <x:c r="Y56" s="16"/>
      <x:c r="Z56" s="16"/>
      <x:c r="AA56" s="17"/>
      <x:c r="AB56" s="16"/>
      <x:c r="AC56" s="16"/>
      <x:c r="AD56" s="16"/>
      <x:c r="AE56" s="19" t="str">
        <x:f>IF(B56="","",IF(B56="NO","",S56-TODAY()))</x:f>
      </x:c>
      <x:c r="AF56" s="19" t="n">
        <x:f>IF(B56="",0,IF(B56="NO",0,IF(A56="",1,0)+COUNTBLANK(C56:S56)+COUNTBLANK(V56:V56)+IF(Q56="COMPLETAR",1,0)+IF(R56="COMPLETAR",1,0)+IF(COUNTIF($A$6:$A$105,A56)&gt;1,1,0)+IF(S56&lt;C56,1,0)+IF(AND(U56&lt;&gt;"",U56&lt;C56),1,0)+IF(AND(OR(X56="LISTA PARA VERIFICAR",X56="VERIFICADA",X56="ACEPTADA"),OR(T56="",U56="")),1,0)+IF(AND(COUNTA(Y56:AA56)&gt;0,COUNTA(Y56:AA56)&lt;3),1,0)+IF(AND(OR(X56="VERIFICADA",X56="ACEPTADA"),OR(Y56="",Z56="",AA56="",W56="")),1,0)+IF(AND(X56="ACEPTADA",AND(Y56&lt;&gt;"CONFORME",Y56&lt;&gt;"ACEPTADA CON DESVIACIÓN")),1,0)+IF(AND(AB56&lt;&gt;"NINGUNO",AC56=""),1,0)+IF(AND(Y56="ACEPTADA CON DESVIACIÓN",NOT(OR(AB56="CAMBIO",AB56="DECISIÓN"))),1,0)+IF(AND(OR(X56="DIFERIDA",X56="CANCELADA",Y56="ACEPTADA CON DESVIACIÓN"),AD56=""),1,0)+IF(AND(AA56&lt;&gt;"",AA56&lt;C56),1,0)+IF(AND(AA56&lt;&gt;"",U56&lt;&gt;"",AA56&lt;U56),1,0)))</x:f>
        <x:v>0</x:v>
      </x:c>
      <x:c r="AG56" s="16" t="str">
        <x:f>IF(B56="","",IF(B56="NO","NO APLICA",IF(AF56&gt;0,"INCOMPLETA",IF(X56="CANCELADA","CANCELADA",IF(X56="DIFERIDA","DIFERIDA",IF(X56="ACEPTADA","ACEPTADA",IF(X56="VERIFICADA","VERIFICADA",IF(TODAY()&gt;S56,"VENCIDA",IF(X56="LISTA PARA VERIFICAR","POR VERIFICAR","EN CONTROL")))))))))</x:f>
      </x:c>
    </x:row>
    <x:row r="57">
      <x:c r="A57" s="16"/>
      <x:c r="B57" s="16"/>
      <x:c r="C57" s="17"/>
      <x:c r="D57" s="16"/>
      <x:c r="E57" s="16"/>
      <x:c r="F57" s="16"/>
      <x:c r="G57" s="16"/>
      <x:c r="H57" s="16"/>
      <x:c r="I57" s="16"/>
      <x:c r="J57" s="16"/>
      <x:c r="K57" s="16"/>
      <x:c r="L57" s="16"/>
      <x:c r="M57" s="16"/>
      <x:c r="N57" s="16"/>
      <x:c r="O57" s="16"/>
      <x:c r="P57" s="16"/>
      <x:c r="Q57" s="18"/>
      <x:c r="R57" s="18"/>
      <x:c r="S57" s="17"/>
      <x:c r="T57" s="16"/>
      <x:c r="U57" s="17"/>
      <x:c r="V57" s="16"/>
      <x:c r="W57" s="16"/>
      <x:c r="X57" s="16"/>
      <x:c r="Y57" s="16"/>
      <x:c r="Z57" s="16"/>
      <x:c r="AA57" s="17"/>
      <x:c r="AB57" s="16"/>
      <x:c r="AC57" s="16"/>
      <x:c r="AD57" s="16"/>
      <x:c r="AE57" s="19" t="str">
        <x:f>IF(B57="","",IF(B57="NO","",S57-TODAY()))</x:f>
      </x:c>
      <x:c r="AF57" s="19" t="n">
        <x:f>IF(B57="",0,IF(B57="NO",0,IF(A57="",1,0)+COUNTBLANK(C57:S57)+COUNTBLANK(V57:V57)+IF(Q57="COMPLETAR",1,0)+IF(R57="COMPLETAR",1,0)+IF(COUNTIF($A$6:$A$105,A57)&gt;1,1,0)+IF(S57&lt;C57,1,0)+IF(AND(U57&lt;&gt;"",U57&lt;C57),1,0)+IF(AND(OR(X57="LISTA PARA VERIFICAR",X57="VERIFICADA",X57="ACEPTADA"),OR(T57="",U57="")),1,0)+IF(AND(COUNTA(Y57:AA57)&gt;0,COUNTA(Y57:AA57)&lt;3),1,0)+IF(AND(OR(X57="VERIFICADA",X57="ACEPTADA"),OR(Y57="",Z57="",AA57="",W57="")),1,0)+IF(AND(X57="ACEPTADA",AND(Y57&lt;&gt;"CONFORME",Y57&lt;&gt;"ACEPTADA CON DESVIACIÓN")),1,0)+IF(AND(AB57&lt;&gt;"NINGUNO",AC57=""),1,0)+IF(AND(Y57="ACEPTADA CON DESVIACIÓN",NOT(OR(AB57="CAMBIO",AB57="DECISIÓN"))),1,0)+IF(AND(OR(X57="DIFERIDA",X57="CANCELADA",Y57="ACEPTADA CON DESVIACIÓN"),AD57=""),1,0)+IF(AND(AA57&lt;&gt;"",AA57&lt;C57),1,0)+IF(AND(AA57&lt;&gt;"",U57&lt;&gt;"",AA57&lt;U57),1,0)))</x:f>
        <x:v>0</x:v>
      </x:c>
      <x:c r="AG57" s="16" t="str">
        <x:f>IF(B57="","",IF(B57="NO","NO APLICA",IF(AF57&gt;0,"INCOMPLETA",IF(X57="CANCELADA","CANCELADA",IF(X57="DIFERIDA","DIFERIDA",IF(X57="ACEPTADA","ACEPTADA",IF(X57="VERIFICADA","VERIFICADA",IF(TODAY()&gt;S57,"VENCIDA",IF(X57="LISTA PARA VERIFICAR","POR VERIFICAR","EN CONTROL")))))))))</x:f>
      </x:c>
    </x:row>
    <x:row r="58">
      <x:c r="A58" s="16"/>
      <x:c r="B58" s="16"/>
      <x:c r="C58" s="17"/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  <x:c r="N58" s="16"/>
      <x:c r="O58" s="16"/>
      <x:c r="P58" s="16"/>
      <x:c r="Q58" s="18"/>
      <x:c r="R58" s="18"/>
      <x:c r="S58" s="17"/>
      <x:c r="T58" s="16"/>
      <x:c r="U58" s="17"/>
      <x:c r="V58" s="16"/>
      <x:c r="W58" s="16"/>
      <x:c r="X58" s="16"/>
      <x:c r="Y58" s="16"/>
      <x:c r="Z58" s="16"/>
      <x:c r="AA58" s="17"/>
      <x:c r="AB58" s="16"/>
      <x:c r="AC58" s="16"/>
      <x:c r="AD58" s="16"/>
      <x:c r="AE58" s="19" t="str">
        <x:f>IF(B58="","",IF(B58="NO","",S58-TODAY()))</x:f>
      </x:c>
      <x:c r="AF58" s="19" t="n">
        <x:f>IF(B58="",0,IF(B58="NO",0,IF(A58="",1,0)+COUNTBLANK(C58:S58)+COUNTBLANK(V58:V58)+IF(Q58="COMPLETAR",1,0)+IF(R58="COMPLETAR",1,0)+IF(COUNTIF($A$6:$A$105,A58)&gt;1,1,0)+IF(S58&lt;C58,1,0)+IF(AND(U58&lt;&gt;"",U58&lt;C58),1,0)+IF(AND(OR(X58="LISTA PARA VERIFICAR",X58="VERIFICADA",X58="ACEPTADA"),OR(T58="",U58="")),1,0)+IF(AND(COUNTA(Y58:AA58)&gt;0,COUNTA(Y58:AA58)&lt;3),1,0)+IF(AND(OR(X58="VERIFICADA",X58="ACEPTADA"),OR(Y58="",Z58="",AA58="",W58="")),1,0)+IF(AND(X58="ACEPTADA",AND(Y58&lt;&gt;"CONFORME",Y58&lt;&gt;"ACEPTADA CON DESVIACIÓN")),1,0)+IF(AND(AB58&lt;&gt;"NINGUNO",AC58=""),1,0)+IF(AND(Y58="ACEPTADA CON DESVIACIÓN",NOT(OR(AB58="CAMBIO",AB58="DECISIÓN"))),1,0)+IF(AND(OR(X58="DIFERIDA",X58="CANCELADA",Y58="ACEPTADA CON DESVIACIÓN"),AD58=""),1,0)+IF(AND(AA58&lt;&gt;"",AA58&lt;C58),1,0)+IF(AND(AA58&lt;&gt;"",U58&lt;&gt;"",AA58&lt;U58),1,0)))</x:f>
        <x:v>0</x:v>
      </x:c>
      <x:c r="AG58" s="16" t="str">
        <x:f>IF(B58="","",IF(B58="NO","NO APLICA",IF(AF58&gt;0,"INCOMPLETA",IF(X58="CANCELADA","CANCELADA",IF(X58="DIFERIDA","DIFERIDA",IF(X58="ACEPTADA","ACEPTADA",IF(X58="VERIFICADA","VERIFICADA",IF(TODAY()&gt;S58,"VENCIDA",IF(X58="LISTA PARA VERIFICAR","POR VERIFICAR","EN CONTROL")))))))))</x:f>
      </x:c>
    </x:row>
    <x:row r="59">
      <x:c r="A59" s="16"/>
      <x:c r="B59" s="16"/>
      <x:c r="C59" s="17"/>
      <x:c r="D59" s="16"/>
      <x:c r="E59" s="16"/>
      <x:c r="F59" s="16"/>
      <x:c r="G59" s="16"/>
      <x:c r="H59" s="16"/>
      <x:c r="I59" s="16"/>
      <x:c r="J59" s="16"/>
      <x:c r="K59" s="16"/>
      <x:c r="L59" s="16"/>
      <x:c r="M59" s="16"/>
      <x:c r="N59" s="16"/>
      <x:c r="O59" s="16"/>
      <x:c r="P59" s="16"/>
      <x:c r="Q59" s="18"/>
      <x:c r="R59" s="18"/>
      <x:c r="S59" s="17"/>
      <x:c r="T59" s="16"/>
      <x:c r="U59" s="17"/>
      <x:c r="V59" s="16"/>
      <x:c r="W59" s="16"/>
      <x:c r="X59" s="16"/>
      <x:c r="Y59" s="16"/>
      <x:c r="Z59" s="16"/>
      <x:c r="AA59" s="17"/>
      <x:c r="AB59" s="16"/>
      <x:c r="AC59" s="16"/>
      <x:c r="AD59" s="16"/>
      <x:c r="AE59" s="19" t="str">
        <x:f>IF(B59="","",IF(B59="NO","",S59-TODAY()))</x:f>
      </x:c>
      <x:c r="AF59" s="19" t="n">
        <x:f>IF(B59="",0,IF(B59="NO",0,IF(A59="",1,0)+COUNTBLANK(C59:S59)+COUNTBLANK(V59:V59)+IF(Q59="COMPLETAR",1,0)+IF(R59="COMPLETAR",1,0)+IF(COUNTIF($A$6:$A$105,A59)&gt;1,1,0)+IF(S59&lt;C59,1,0)+IF(AND(U59&lt;&gt;"",U59&lt;C59),1,0)+IF(AND(OR(X59="LISTA PARA VERIFICAR",X59="VERIFICADA",X59="ACEPTADA"),OR(T59="",U59="")),1,0)+IF(AND(COUNTA(Y59:AA59)&gt;0,COUNTA(Y59:AA59)&lt;3),1,0)+IF(AND(OR(X59="VERIFICADA",X59="ACEPTADA"),OR(Y59="",Z59="",AA59="",W59="")),1,0)+IF(AND(X59="ACEPTADA",AND(Y59&lt;&gt;"CONFORME",Y59&lt;&gt;"ACEPTADA CON DESVIACIÓN")),1,0)+IF(AND(AB59&lt;&gt;"NINGUNO",AC59=""),1,0)+IF(AND(Y59="ACEPTADA CON DESVIACIÓN",NOT(OR(AB59="CAMBIO",AB59="DECISIÓN"))),1,0)+IF(AND(OR(X59="DIFERIDA",X59="CANCELADA",Y59="ACEPTADA CON DESVIACIÓN"),AD59=""),1,0)+IF(AND(AA59&lt;&gt;"",AA59&lt;C59),1,0)+IF(AND(AA59&lt;&gt;"",U59&lt;&gt;"",AA59&lt;U59),1,0)))</x:f>
        <x:v>0</x:v>
      </x:c>
      <x:c r="AG59" s="16" t="str">
        <x:f>IF(B59="","",IF(B59="NO","NO APLICA",IF(AF59&gt;0,"INCOMPLETA",IF(X59="CANCELADA","CANCELADA",IF(X59="DIFERIDA","DIFERIDA",IF(X59="ACEPTADA","ACEPTADA",IF(X59="VERIFICADA","VERIFICADA",IF(TODAY()&gt;S59,"VENCIDA",IF(X59="LISTA PARA VERIFICAR","POR VERIFICAR","EN CONTROL")))))))))</x:f>
      </x:c>
    </x:row>
    <x:row r="60">
      <x:c r="A60" s="16"/>
      <x:c r="B60" s="16"/>
      <x:c r="C60" s="17"/>
      <x:c r="D60" s="16"/>
      <x:c r="E60" s="16"/>
      <x:c r="F60" s="16"/>
      <x:c r="G60" s="16"/>
      <x:c r="H60" s="16"/>
      <x:c r="I60" s="16"/>
      <x:c r="J60" s="16"/>
      <x:c r="K60" s="16"/>
      <x:c r="L60" s="16"/>
      <x:c r="M60" s="16"/>
      <x:c r="N60" s="16"/>
      <x:c r="O60" s="16"/>
      <x:c r="P60" s="16"/>
      <x:c r="Q60" s="18"/>
      <x:c r="R60" s="18"/>
      <x:c r="S60" s="17"/>
      <x:c r="T60" s="16"/>
      <x:c r="U60" s="17"/>
      <x:c r="V60" s="16"/>
      <x:c r="W60" s="16"/>
      <x:c r="X60" s="16"/>
      <x:c r="Y60" s="16"/>
      <x:c r="Z60" s="16"/>
      <x:c r="AA60" s="17"/>
      <x:c r="AB60" s="16"/>
      <x:c r="AC60" s="16"/>
      <x:c r="AD60" s="16"/>
      <x:c r="AE60" s="19" t="str">
        <x:f>IF(B60="","",IF(B60="NO","",S60-TODAY()))</x:f>
      </x:c>
      <x:c r="AF60" s="19" t="n">
        <x:f>IF(B60="",0,IF(B60="NO",0,IF(A60="",1,0)+COUNTBLANK(C60:S60)+COUNTBLANK(V60:V60)+IF(Q60="COMPLETAR",1,0)+IF(R60="COMPLETAR",1,0)+IF(COUNTIF($A$6:$A$105,A60)&gt;1,1,0)+IF(S60&lt;C60,1,0)+IF(AND(U60&lt;&gt;"",U60&lt;C60),1,0)+IF(AND(OR(X60="LISTA PARA VERIFICAR",X60="VERIFICADA",X60="ACEPTADA"),OR(T60="",U60="")),1,0)+IF(AND(COUNTA(Y60:AA60)&gt;0,COUNTA(Y60:AA60)&lt;3),1,0)+IF(AND(OR(X60="VERIFICADA",X60="ACEPTADA"),OR(Y60="",Z60="",AA60="",W60="")),1,0)+IF(AND(X60="ACEPTADA",AND(Y60&lt;&gt;"CONFORME",Y60&lt;&gt;"ACEPTADA CON DESVIACIÓN")),1,0)+IF(AND(AB60&lt;&gt;"NINGUNO",AC60=""),1,0)+IF(AND(Y60="ACEPTADA CON DESVIACIÓN",NOT(OR(AB60="CAMBIO",AB60="DECISIÓN"))),1,0)+IF(AND(OR(X60="DIFERIDA",X60="CANCELADA",Y60="ACEPTADA CON DESVIACIÓN"),AD60=""),1,0)+IF(AND(AA60&lt;&gt;"",AA60&lt;C60),1,0)+IF(AND(AA60&lt;&gt;"",U60&lt;&gt;"",AA60&lt;U60),1,0)))</x:f>
        <x:v>0</x:v>
      </x:c>
      <x:c r="AG60" s="16" t="str">
        <x:f>IF(B60="","",IF(B60="NO","NO APLICA",IF(AF60&gt;0,"INCOMPLETA",IF(X60="CANCELADA","CANCELADA",IF(X60="DIFERIDA","DIFERIDA",IF(X60="ACEPTADA","ACEPTADA",IF(X60="VERIFICADA","VERIFICADA",IF(TODAY()&gt;S60,"VENCIDA",IF(X60="LISTA PARA VERIFICAR","POR VERIFICAR","EN CONTROL")))))))))</x:f>
      </x:c>
    </x:row>
    <x:row r="61">
      <x:c r="A61" s="16"/>
      <x:c r="B61" s="16"/>
      <x:c r="C61" s="17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  <x:c r="N61" s="16"/>
      <x:c r="O61" s="16"/>
      <x:c r="P61" s="16"/>
      <x:c r="Q61" s="18"/>
      <x:c r="R61" s="18"/>
      <x:c r="S61" s="17"/>
      <x:c r="T61" s="16"/>
      <x:c r="U61" s="17"/>
      <x:c r="V61" s="16"/>
      <x:c r="W61" s="16"/>
      <x:c r="X61" s="16"/>
      <x:c r="Y61" s="16"/>
      <x:c r="Z61" s="16"/>
      <x:c r="AA61" s="17"/>
      <x:c r="AB61" s="16"/>
      <x:c r="AC61" s="16"/>
      <x:c r="AD61" s="16"/>
      <x:c r="AE61" s="19" t="str">
        <x:f>IF(B61="","",IF(B61="NO","",S61-TODAY()))</x:f>
      </x:c>
      <x:c r="AF61" s="19" t="n">
        <x:f>IF(B61="",0,IF(B61="NO",0,IF(A61="",1,0)+COUNTBLANK(C61:S61)+COUNTBLANK(V61:V61)+IF(Q61="COMPLETAR",1,0)+IF(R61="COMPLETAR",1,0)+IF(COUNTIF($A$6:$A$105,A61)&gt;1,1,0)+IF(S61&lt;C61,1,0)+IF(AND(U61&lt;&gt;"",U61&lt;C61),1,0)+IF(AND(OR(X61="LISTA PARA VERIFICAR",X61="VERIFICADA",X61="ACEPTADA"),OR(T61="",U61="")),1,0)+IF(AND(COUNTA(Y61:AA61)&gt;0,COUNTA(Y61:AA61)&lt;3),1,0)+IF(AND(OR(X61="VERIFICADA",X61="ACEPTADA"),OR(Y61="",Z61="",AA61="",W61="")),1,0)+IF(AND(X61="ACEPTADA",AND(Y61&lt;&gt;"CONFORME",Y61&lt;&gt;"ACEPTADA CON DESVIACIÓN")),1,0)+IF(AND(AB61&lt;&gt;"NINGUNO",AC61=""),1,0)+IF(AND(Y61="ACEPTADA CON DESVIACIÓN",NOT(OR(AB61="CAMBIO",AB61="DECISIÓN"))),1,0)+IF(AND(OR(X61="DIFERIDA",X61="CANCELADA",Y61="ACEPTADA CON DESVIACIÓN"),AD61=""),1,0)+IF(AND(AA61&lt;&gt;"",AA61&lt;C61),1,0)+IF(AND(AA61&lt;&gt;"",U61&lt;&gt;"",AA61&lt;U61),1,0)))</x:f>
        <x:v>0</x:v>
      </x:c>
      <x:c r="AG61" s="16" t="str">
        <x:f>IF(B61="","",IF(B61="NO","NO APLICA",IF(AF61&gt;0,"INCOMPLETA",IF(X61="CANCELADA","CANCELADA",IF(X61="DIFERIDA","DIFERIDA",IF(X61="ACEPTADA","ACEPTADA",IF(X61="VERIFICADA","VERIFICADA",IF(TODAY()&gt;S61,"VENCIDA",IF(X61="LISTA PARA VERIFICAR","POR VERIFICAR","EN CONTROL")))))))))</x:f>
      </x:c>
    </x:row>
    <x:row r="62">
      <x:c r="A62" s="16"/>
      <x:c r="B62" s="16"/>
      <x:c r="C62" s="17"/>
      <x:c r="D62" s="16"/>
      <x:c r="E62" s="16"/>
      <x:c r="F62" s="16"/>
      <x:c r="G62" s="16"/>
      <x:c r="H62" s="16"/>
      <x:c r="I62" s="16"/>
      <x:c r="J62" s="16"/>
      <x:c r="K62" s="16"/>
      <x:c r="L62" s="16"/>
      <x:c r="M62" s="16"/>
      <x:c r="N62" s="16"/>
      <x:c r="O62" s="16"/>
      <x:c r="P62" s="16"/>
      <x:c r="Q62" s="18"/>
      <x:c r="R62" s="18"/>
      <x:c r="S62" s="17"/>
      <x:c r="T62" s="16"/>
      <x:c r="U62" s="17"/>
      <x:c r="V62" s="16"/>
      <x:c r="W62" s="16"/>
      <x:c r="X62" s="16"/>
      <x:c r="Y62" s="16"/>
      <x:c r="Z62" s="16"/>
      <x:c r="AA62" s="17"/>
      <x:c r="AB62" s="16"/>
      <x:c r="AC62" s="16"/>
      <x:c r="AD62" s="16"/>
      <x:c r="AE62" s="19" t="str">
        <x:f>IF(B62="","",IF(B62="NO","",S62-TODAY()))</x:f>
      </x:c>
      <x:c r="AF62" s="19" t="n">
        <x:f>IF(B62="",0,IF(B62="NO",0,IF(A62="",1,0)+COUNTBLANK(C62:S62)+COUNTBLANK(V62:V62)+IF(Q62="COMPLETAR",1,0)+IF(R62="COMPLETAR",1,0)+IF(COUNTIF($A$6:$A$105,A62)&gt;1,1,0)+IF(S62&lt;C62,1,0)+IF(AND(U62&lt;&gt;"",U62&lt;C62),1,0)+IF(AND(OR(X62="LISTA PARA VERIFICAR",X62="VERIFICADA",X62="ACEPTADA"),OR(T62="",U62="")),1,0)+IF(AND(COUNTA(Y62:AA62)&gt;0,COUNTA(Y62:AA62)&lt;3),1,0)+IF(AND(OR(X62="VERIFICADA",X62="ACEPTADA"),OR(Y62="",Z62="",AA62="",W62="")),1,0)+IF(AND(X62="ACEPTADA",AND(Y62&lt;&gt;"CONFORME",Y62&lt;&gt;"ACEPTADA CON DESVIACIÓN")),1,0)+IF(AND(AB62&lt;&gt;"NINGUNO",AC62=""),1,0)+IF(AND(Y62="ACEPTADA CON DESVIACIÓN",NOT(OR(AB62="CAMBIO",AB62="DECISIÓN"))),1,0)+IF(AND(OR(X62="DIFERIDA",X62="CANCELADA",Y62="ACEPTADA CON DESVIACIÓN"),AD62=""),1,0)+IF(AND(AA62&lt;&gt;"",AA62&lt;C62),1,0)+IF(AND(AA62&lt;&gt;"",U62&lt;&gt;"",AA62&lt;U62),1,0)))</x:f>
        <x:v>0</x:v>
      </x:c>
      <x:c r="AG62" s="16" t="str">
        <x:f>IF(B62="","",IF(B62="NO","NO APLICA",IF(AF62&gt;0,"INCOMPLETA",IF(X62="CANCELADA","CANCELADA",IF(X62="DIFERIDA","DIFERIDA",IF(X62="ACEPTADA","ACEPTADA",IF(X62="VERIFICADA","VERIFICADA",IF(TODAY()&gt;S62,"VENCIDA",IF(X62="LISTA PARA VERIFICAR","POR VERIFICAR","EN CONTROL")))))))))</x:f>
      </x:c>
    </x:row>
    <x:row r="63">
      <x:c r="A63" s="16"/>
      <x:c r="B63" s="16"/>
      <x:c r="C63" s="17"/>
      <x:c r="D63" s="16"/>
      <x:c r="E63" s="16"/>
      <x:c r="F63" s="16"/>
      <x:c r="G63" s="16"/>
      <x:c r="H63" s="16"/>
      <x:c r="I63" s="16"/>
      <x:c r="J63" s="16"/>
      <x:c r="K63" s="16"/>
      <x:c r="L63" s="16"/>
      <x:c r="M63" s="16"/>
      <x:c r="N63" s="16"/>
      <x:c r="O63" s="16"/>
      <x:c r="P63" s="16"/>
      <x:c r="Q63" s="18"/>
      <x:c r="R63" s="18"/>
      <x:c r="S63" s="17"/>
      <x:c r="T63" s="16"/>
      <x:c r="U63" s="17"/>
      <x:c r="V63" s="16"/>
      <x:c r="W63" s="16"/>
      <x:c r="X63" s="16"/>
      <x:c r="Y63" s="16"/>
      <x:c r="Z63" s="16"/>
      <x:c r="AA63" s="17"/>
      <x:c r="AB63" s="16"/>
      <x:c r="AC63" s="16"/>
      <x:c r="AD63" s="16"/>
      <x:c r="AE63" s="19" t="str">
        <x:f>IF(B63="","",IF(B63="NO","",S63-TODAY()))</x:f>
      </x:c>
      <x:c r="AF63" s="19" t="n">
        <x:f>IF(B63="",0,IF(B63="NO",0,IF(A63="",1,0)+COUNTBLANK(C63:S63)+COUNTBLANK(V63:V63)+IF(Q63="COMPLETAR",1,0)+IF(R63="COMPLETAR",1,0)+IF(COUNTIF($A$6:$A$105,A63)&gt;1,1,0)+IF(S63&lt;C63,1,0)+IF(AND(U63&lt;&gt;"",U63&lt;C63),1,0)+IF(AND(OR(X63="LISTA PARA VERIFICAR",X63="VERIFICADA",X63="ACEPTADA"),OR(T63="",U63="")),1,0)+IF(AND(COUNTA(Y63:AA63)&gt;0,COUNTA(Y63:AA63)&lt;3),1,0)+IF(AND(OR(X63="VERIFICADA",X63="ACEPTADA"),OR(Y63="",Z63="",AA63="",W63="")),1,0)+IF(AND(X63="ACEPTADA",AND(Y63&lt;&gt;"CONFORME",Y63&lt;&gt;"ACEPTADA CON DESVIACIÓN")),1,0)+IF(AND(AB63&lt;&gt;"NINGUNO",AC63=""),1,0)+IF(AND(Y63="ACEPTADA CON DESVIACIÓN",NOT(OR(AB63="CAMBIO",AB63="DECISIÓN"))),1,0)+IF(AND(OR(X63="DIFERIDA",X63="CANCELADA",Y63="ACEPTADA CON DESVIACIÓN"),AD63=""),1,0)+IF(AND(AA63&lt;&gt;"",AA63&lt;C63),1,0)+IF(AND(AA63&lt;&gt;"",U63&lt;&gt;"",AA63&lt;U63),1,0)))</x:f>
        <x:v>0</x:v>
      </x:c>
      <x:c r="AG63" s="16" t="str">
        <x:f>IF(B63="","",IF(B63="NO","NO APLICA",IF(AF63&gt;0,"INCOMPLETA",IF(X63="CANCELADA","CANCELADA",IF(X63="DIFERIDA","DIFERIDA",IF(X63="ACEPTADA","ACEPTADA",IF(X63="VERIFICADA","VERIFICADA",IF(TODAY()&gt;S63,"VENCIDA",IF(X63="LISTA PARA VERIFICAR","POR VERIFICAR","EN CONTROL")))))))))</x:f>
      </x:c>
    </x:row>
    <x:row r="64">
      <x:c r="A64" s="16"/>
      <x:c r="B64" s="16"/>
      <x:c r="C64" s="17"/>
      <x:c r="D64" s="16"/>
      <x:c r="E64" s="16"/>
      <x:c r="F64" s="16"/>
      <x:c r="G64" s="16"/>
      <x:c r="H64" s="16"/>
      <x:c r="I64" s="16"/>
      <x:c r="J64" s="16"/>
      <x:c r="K64" s="16"/>
      <x:c r="L64" s="16"/>
      <x:c r="M64" s="16"/>
      <x:c r="N64" s="16"/>
      <x:c r="O64" s="16"/>
      <x:c r="P64" s="16"/>
      <x:c r="Q64" s="18"/>
      <x:c r="R64" s="18"/>
      <x:c r="S64" s="17"/>
      <x:c r="T64" s="16"/>
      <x:c r="U64" s="17"/>
      <x:c r="V64" s="16"/>
      <x:c r="W64" s="16"/>
      <x:c r="X64" s="16"/>
      <x:c r="Y64" s="16"/>
      <x:c r="Z64" s="16"/>
      <x:c r="AA64" s="17"/>
      <x:c r="AB64" s="16"/>
      <x:c r="AC64" s="16"/>
      <x:c r="AD64" s="16"/>
      <x:c r="AE64" s="19" t="str">
        <x:f>IF(B64="","",IF(B64="NO","",S64-TODAY()))</x:f>
      </x:c>
      <x:c r="AF64" s="19" t="n">
        <x:f>IF(B64="",0,IF(B64="NO",0,IF(A64="",1,0)+COUNTBLANK(C64:S64)+COUNTBLANK(V64:V64)+IF(Q64="COMPLETAR",1,0)+IF(R64="COMPLETAR",1,0)+IF(COUNTIF($A$6:$A$105,A64)&gt;1,1,0)+IF(S64&lt;C64,1,0)+IF(AND(U64&lt;&gt;"",U64&lt;C64),1,0)+IF(AND(OR(X64="LISTA PARA VERIFICAR",X64="VERIFICADA",X64="ACEPTADA"),OR(T64="",U64="")),1,0)+IF(AND(COUNTA(Y64:AA64)&gt;0,COUNTA(Y64:AA64)&lt;3),1,0)+IF(AND(OR(X64="VERIFICADA",X64="ACEPTADA"),OR(Y64="",Z64="",AA64="",W64="")),1,0)+IF(AND(X64="ACEPTADA",AND(Y64&lt;&gt;"CONFORME",Y64&lt;&gt;"ACEPTADA CON DESVIACIÓN")),1,0)+IF(AND(AB64&lt;&gt;"NINGUNO",AC64=""),1,0)+IF(AND(Y64="ACEPTADA CON DESVIACIÓN",NOT(OR(AB64="CAMBIO",AB64="DECISIÓN"))),1,0)+IF(AND(OR(X64="DIFERIDA",X64="CANCELADA",Y64="ACEPTADA CON DESVIACIÓN"),AD64=""),1,0)+IF(AND(AA64&lt;&gt;"",AA64&lt;C64),1,0)+IF(AND(AA64&lt;&gt;"",U64&lt;&gt;"",AA64&lt;U64),1,0)))</x:f>
        <x:v>0</x:v>
      </x:c>
      <x:c r="AG64" s="16" t="str">
        <x:f>IF(B64="","",IF(B64="NO","NO APLICA",IF(AF64&gt;0,"INCOMPLETA",IF(X64="CANCELADA","CANCELADA",IF(X64="DIFERIDA","DIFERIDA",IF(X64="ACEPTADA","ACEPTADA",IF(X64="VERIFICADA","VERIFICADA",IF(TODAY()&gt;S64,"VENCIDA",IF(X64="LISTA PARA VERIFICAR","POR VERIFICAR","EN CONTROL")))))))))</x:f>
      </x:c>
    </x:row>
    <x:row r="65">
      <x:c r="A65" s="16"/>
      <x:c r="B65" s="16"/>
      <x:c r="C65" s="17"/>
      <x:c r="D65" s="16"/>
      <x:c r="E65" s="16"/>
      <x:c r="F65" s="16"/>
      <x:c r="G65" s="16"/>
      <x:c r="H65" s="16"/>
      <x:c r="I65" s="16"/>
      <x:c r="J65" s="16"/>
      <x:c r="K65" s="16"/>
      <x:c r="L65" s="16"/>
      <x:c r="M65" s="16"/>
      <x:c r="N65" s="16"/>
      <x:c r="O65" s="16"/>
      <x:c r="P65" s="16"/>
      <x:c r="Q65" s="18"/>
      <x:c r="R65" s="18"/>
      <x:c r="S65" s="17"/>
      <x:c r="T65" s="16"/>
      <x:c r="U65" s="17"/>
      <x:c r="V65" s="16"/>
      <x:c r="W65" s="16"/>
      <x:c r="X65" s="16"/>
      <x:c r="Y65" s="16"/>
      <x:c r="Z65" s="16"/>
      <x:c r="AA65" s="17"/>
      <x:c r="AB65" s="16"/>
      <x:c r="AC65" s="16"/>
      <x:c r="AD65" s="16"/>
      <x:c r="AE65" s="19" t="str">
        <x:f>IF(B65="","",IF(B65="NO","",S65-TODAY()))</x:f>
      </x:c>
      <x:c r="AF65" s="19" t="n">
        <x:f>IF(B65="",0,IF(B65="NO",0,IF(A65="",1,0)+COUNTBLANK(C65:S65)+COUNTBLANK(V65:V65)+IF(Q65="COMPLETAR",1,0)+IF(R65="COMPLETAR",1,0)+IF(COUNTIF($A$6:$A$105,A65)&gt;1,1,0)+IF(S65&lt;C65,1,0)+IF(AND(U65&lt;&gt;"",U65&lt;C65),1,0)+IF(AND(OR(X65="LISTA PARA VERIFICAR",X65="VERIFICADA",X65="ACEPTADA"),OR(T65="",U65="")),1,0)+IF(AND(COUNTA(Y65:AA65)&gt;0,COUNTA(Y65:AA65)&lt;3),1,0)+IF(AND(OR(X65="VERIFICADA",X65="ACEPTADA"),OR(Y65="",Z65="",AA65="",W65="")),1,0)+IF(AND(X65="ACEPTADA",AND(Y65&lt;&gt;"CONFORME",Y65&lt;&gt;"ACEPTADA CON DESVIACIÓN")),1,0)+IF(AND(AB65&lt;&gt;"NINGUNO",AC65=""),1,0)+IF(AND(Y65="ACEPTADA CON DESVIACIÓN",NOT(OR(AB65="CAMBIO",AB65="DECISIÓN"))),1,0)+IF(AND(OR(X65="DIFERIDA",X65="CANCELADA",Y65="ACEPTADA CON DESVIACIÓN"),AD65=""),1,0)+IF(AND(AA65&lt;&gt;"",AA65&lt;C65),1,0)+IF(AND(AA65&lt;&gt;"",U65&lt;&gt;"",AA65&lt;U65),1,0)))</x:f>
        <x:v>0</x:v>
      </x:c>
      <x:c r="AG65" s="16" t="str">
        <x:f>IF(B65="","",IF(B65="NO","NO APLICA",IF(AF65&gt;0,"INCOMPLETA",IF(X65="CANCELADA","CANCELADA",IF(X65="DIFERIDA","DIFERIDA",IF(X65="ACEPTADA","ACEPTADA",IF(X65="VERIFICADA","VERIFICADA",IF(TODAY()&gt;S65,"VENCIDA",IF(X65="LISTA PARA VERIFICAR","POR VERIFICAR","EN CONTROL")))))))))</x:f>
      </x:c>
    </x:row>
    <x:row r="66">
      <x:c r="A66" s="16"/>
      <x:c r="B66" s="16"/>
      <x:c r="C66" s="17"/>
      <x:c r="D66" s="16"/>
      <x:c r="E66" s="16"/>
      <x:c r="F66" s="16"/>
      <x:c r="G66" s="16"/>
      <x:c r="H66" s="16"/>
      <x:c r="I66" s="16"/>
      <x:c r="J66" s="16"/>
      <x:c r="K66" s="16"/>
      <x:c r="L66" s="16"/>
      <x:c r="M66" s="16"/>
      <x:c r="N66" s="16"/>
      <x:c r="O66" s="16"/>
      <x:c r="P66" s="16"/>
      <x:c r="Q66" s="18"/>
      <x:c r="R66" s="18"/>
      <x:c r="S66" s="17"/>
      <x:c r="T66" s="16"/>
      <x:c r="U66" s="17"/>
      <x:c r="V66" s="16"/>
      <x:c r="W66" s="16"/>
      <x:c r="X66" s="16"/>
      <x:c r="Y66" s="16"/>
      <x:c r="Z66" s="16"/>
      <x:c r="AA66" s="17"/>
      <x:c r="AB66" s="16"/>
      <x:c r="AC66" s="16"/>
      <x:c r="AD66" s="16"/>
      <x:c r="AE66" s="19" t="str">
        <x:f>IF(B66="","",IF(B66="NO","",S66-TODAY()))</x:f>
      </x:c>
      <x:c r="AF66" s="19" t="n">
        <x:f>IF(B66="",0,IF(B66="NO",0,IF(A66="",1,0)+COUNTBLANK(C66:S66)+COUNTBLANK(V66:V66)+IF(Q66="COMPLETAR",1,0)+IF(R66="COMPLETAR",1,0)+IF(COUNTIF($A$6:$A$105,A66)&gt;1,1,0)+IF(S66&lt;C66,1,0)+IF(AND(U66&lt;&gt;"",U66&lt;C66),1,0)+IF(AND(OR(X66="LISTA PARA VERIFICAR",X66="VERIFICADA",X66="ACEPTADA"),OR(T66="",U66="")),1,0)+IF(AND(COUNTA(Y66:AA66)&gt;0,COUNTA(Y66:AA66)&lt;3),1,0)+IF(AND(OR(X66="VERIFICADA",X66="ACEPTADA"),OR(Y66="",Z66="",AA66="",W66="")),1,0)+IF(AND(X66="ACEPTADA",AND(Y66&lt;&gt;"CONFORME",Y66&lt;&gt;"ACEPTADA CON DESVIACIÓN")),1,0)+IF(AND(AB66&lt;&gt;"NINGUNO",AC66=""),1,0)+IF(AND(Y66="ACEPTADA CON DESVIACIÓN",NOT(OR(AB66="CAMBIO",AB66="DECISIÓN"))),1,0)+IF(AND(OR(X66="DIFERIDA",X66="CANCELADA",Y66="ACEPTADA CON DESVIACIÓN"),AD66=""),1,0)+IF(AND(AA66&lt;&gt;"",AA66&lt;C66),1,0)+IF(AND(AA66&lt;&gt;"",U66&lt;&gt;"",AA66&lt;U66),1,0)))</x:f>
        <x:v>0</x:v>
      </x:c>
      <x:c r="AG66" s="16" t="str">
        <x:f>IF(B66="","",IF(B66="NO","NO APLICA",IF(AF66&gt;0,"INCOMPLETA",IF(X66="CANCELADA","CANCELADA",IF(X66="DIFERIDA","DIFERIDA",IF(X66="ACEPTADA","ACEPTADA",IF(X66="VERIFICADA","VERIFICADA",IF(TODAY()&gt;S66,"VENCIDA",IF(X66="LISTA PARA VERIFICAR","POR VERIFICAR","EN CONTROL")))))))))</x:f>
      </x:c>
    </x:row>
    <x:row r="67">
      <x:c r="A67" s="16"/>
      <x:c r="B67" s="16"/>
      <x:c r="C67" s="17"/>
      <x:c r="D67" s="16"/>
      <x:c r="E67" s="16"/>
      <x:c r="F67" s="16"/>
      <x:c r="G67" s="16"/>
      <x:c r="H67" s="16"/>
      <x:c r="I67" s="16"/>
      <x:c r="J67" s="16"/>
      <x:c r="K67" s="16"/>
      <x:c r="L67" s="16"/>
      <x:c r="M67" s="16"/>
      <x:c r="N67" s="16"/>
      <x:c r="O67" s="16"/>
      <x:c r="P67" s="16"/>
      <x:c r="Q67" s="18"/>
      <x:c r="R67" s="18"/>
      <x:c r="S67" s="17"/>
      <x:c r="T67" s="16"/>
      <x:c r="U67" s="17"/>
      <x:c r="V67" s="16"/>
      <x:c r="W67" s="16"/>
      <x:c r="X67" s="16"/>
      <x:c r="Y67" s="16"/>
      <x:c r="Z67" s="16"/>
      <x:c r="AA67" s="17"/>
      <x:c r="AB67" s="16"/>
      <x:c r="AC67" s="16"/>
      <x:c r="AD67" s="16"/>
      <x:c r="AE67" s="19" t="str">
        <x:f>IF(B67="","",IF(B67="NO","",S67-TODAY()))</x:f>
      </x:c>
      <x:c r="AF67" s="19" t="n">
        <x:f>IF(B67="",0,IF(B67="NO",0,IF(A67="",1,0)+COUNTBLANK(C67:S67)+COUNTBLANK(V67:V67)+IF(Q67="COMPLETAR",1,0)+IF(R67="COMPLETAR",1,0)+IF(COUNTIF($A$6:$A$105,A67)&gt;1,1,0)+IF(S67&lt;C67,1,0)+IF(AND(U67&lt;&gt;"",U67&lt;C67),1,0)+IF(AND(OR(X67="LISTA PARA VERIFICAR",X67="VERIFICADA",X67="ACEPTADA"),OR(T67="",U67="")),1,0)+IF(AND(COUNTA(Y67:AA67)&gt;0,COUNTA(Y67:AA67)&lt;3),1,0)+IF(AND(OR(X67="VERIFICADA",X67="ACEPTADA"),OR(Y67="",Z67="",AA67="",W67="")),1,0)+IF(AND(X67="ACEPTADA",AND(Y67&lt;&gt;"CONFORME",Y67&lt;&gt;"ACEPTADA CON DESVIACIÓN")),1,0)+IF(AND(AB67&lt;&gt;"NINGUNO",AC67=""),1,0)+IF(AND(Y67="ACEPTADA CON DESVIACIÓN",NOT(OR(AB67="CAMBIO",AB67="DECISIÓN"))),1,0)+IF(AND(OR(X67="DIFERIDA",X67="CANCELADA",Y67="ACEPTADA CON DESVIACIÓN"),AD67=""),1,0)+IF(AND(AA67&lt;&gt;"",AA67&lt;C67),1,0)+IF(AND(AA67&lt;&gt;"",U67&lt;&gt;"",AA67&lt;U67),1,0)))</x:f>
        <x:v>0</x:v>
      </x:c>
      <x:c r="AG67" s="16" t="str">
        <x:f>IF(B67="","",IF(B67="NO","NO APLICA",IF(AF67&gt;0,"INCOMPLETA",IF(X67="CANCELADA","CANCELADA",IF(X67="DIFERIDA","DIFERIDA",IF(X67="ACEPTADA","ACEPTADA",IF(X67="VERIFICADA","VERIFICADA",IF(TODAY()&gt;S67,"VENCIDA",IF(X67="LISTA PARA VERIFICAR","POR VERIFICAR","EN CONTROL")))))))))</x:f>
      </x:c>
    </x:row>
    <x:row r="68">
      <x:c r="A68" s="16"/>
      <x:c r="B68" s="16"/>
      <x:c r="C68" s="17"/>
      <x:c r="D68" s="16"/>
      <x:c r="E68" s="16"/>
      <x:c r="F68" s="16"/>
      <x:c r="G68" s="16"/>
      <x:c r="H68" s="16"/>
      <x:c r="I68" s="16"/>
      <x:c r="J68" s="16"/>
      <x:c r="K68" s="16"/>
      <x:c r="L68" s="16"/>
      <x:c r="M68" s="16"/>
      <x:c r="N68" s="16"/>
      <x:c r="O68" s="16"/>
      <x:c r="P68" s="16"/>
      <x:c r="Q68" s="18"/>
      <x:c r="R68" s="18"/>
      <x:c r="S68" s="17"/>
      <x:c r="T68" s="16"/>
      <x:c r="U68" s="17"/>
      <x:c r="V68" s="16"/>
      <x:c r="W68" s="16"/>
      <x:c r="X68" s="16"/>
      <x:c r="Y68" s="16"/>
      <x:c r="Z68" s="16"/>
      <x:c r="AA68" s="17"/>
      <x:c r="AB68" s="16"/>
      <x:c r="AC68" s="16"/>
      <x:c r="AD68" s="16"/>
      <x:c r="AE68" s="19" t="str">
        <x:f>IF(B68="","",IF(B68="NO","",S68-TODAY()))</x:f>
      </x:c>
      <x:c r="AF68" s="19" t="n">
        <x:f>IF(B68="",0,IF(B68="NO",0,IF(A68="",1,0)+COUNTBLANK(C68:S68)+COUNTBLANK(V68:V68)+IF(Q68="COMPLETAR",1,0)+IF(R68="COMPLETAR",1,0)+IF(COUNTIF($A$6:$A$105,A68)&gt;1,1,0)+IF(S68&lt;C68,1,0)+IF(AND(U68&lt;&gt;"",U68&lt;C68),1,0)+IF(AND(OR(X68="LISTA PARA VERIFICAR",X68="VERIFICADA",X68="ACEPTADA"),OR(T68="",U68="")),1,0)+IF(AND(COUNTA(Y68:AA68)&gt;0,COUNTA(Y68:AA68)&lt;3),1,0)+IF(AND(OR(X68="VERIFICADA",X68="ACEPTADA"),OR(Y68="",Z68="",AA68="",W68="")),1,0)+IF(AND(X68="ACEPTADA",AND(Y68&lt;&gt;"CONFORME",Y68&lt;&gt;"ACEPTADA CON DESVIACIÓN")),1,0)+IF(AND(AB68&lt;&gt;"NINGUNO",AC68=""),1,0)+IF(AND(Y68="ACEPTADA CON DESVIACIÓN",NOT(OR(AB68="CAMBIO",AB68="DECISIÓN"))),1,0)+IF(AND(OR(X68="DIFERIDA",X68="CANCELADA",Y68="ACEPTADA CON DESVIACIÓN"),AD68=""),1,0)+IF(AND(AA68&lt;&gt;"",AA68&lt;C68),1,0)+IF(AND(AA68&lt;&gt;"",U68&lt;&gt;"",AA68&lt;U68),1,0)))</x:f>
        <x:v>0</x:v>
      </x:c>
      <x:c r="AG68" s="16" t="str">
        <x:f>IF(B68="","",IF(B68="NO","NO APLICA",IF(AF68&gt;0,"INCOMPLETA",IF(X68="CANCELADA","CANCELADA",IF(X68="DIFERIDA","DIFERIDA",IF(X68="ACEPTADA","ACEPTADA",IF(X68="VERIFICADA","VERIFICADA",IF(TODAY()&gt;S68,"VENCIDA",IF(X68="LISTA PARA VERIFICAR","POR VERIFICAR","EN CONTROL")))))))))</x:f>
      </x:c>
    </x:row>
    <x:row r="69">
      <x:c r="A69" s="16"/>
      <x:c r="B69" s="16"/>
      <x:c r="C69" s="17"/>
      <x:c r="D69" s="16"/>
      <x:c r="E69" s="16"/>
      <x:c r="F69" s="16"/>
      <x:c r="G69" s="16"/>
      <x:c r="H69" s="16"/>
      <x:c r="I69" s="16"/>
      <x:c r="J69" s="16"/>
      <x:c r="K69" s="16"/>
      <x:c r="L69" s="16"/>
      <x:c r="M69" s="16"/>
      <x:c r="N69" s="16"/>
      <x:c r="O69" s="16"/>
      <x:c r="P69" s="16"/>
      <x:c r="Q69" s="18"/>
      <x:c r="R69" s="18"/>
      <x:c r="S69" s="17"/>
      <x:c r="T69" s="16"/>
      <x:c r="U69" s="17"/>
      <x:c r="V69" s="16"/>
      <x:c r="W69" s="16"/>
      <x:c r="X69" s="16"/>
      <x:c r="Y69" s="16"/>
      <x:c r="Z69" s="16"/>
      <x:c r="AA69" s="17"/>
      <x:c r="AB69" s="16"/>
      <x:c r="AC69" s="16"/>
      <x:c r="AD69" s="16"/>
      <x:c r="AE69" s="19" t="str">
        <x:f>IF(B69="","",IF(B69="NO","",S69-TODAY()))</x:f>
      </x:c>
      <x:c r="AF69" s="19" t="n">
        <x:f>IF(B69="",0,IF(B69="NO",0,IF(A69="",1,0)+COUNTBLANK(C69:S69)+COUNTBLANK(V69:V69)+IF(Q69="COMPLETAR",1,0)+IF(R69="COMPLETAR",1,0)+IF(COUNTIF($A$6:$A$105,A69)&gt;1,1,0)+IF(S69&lt;C69,1,0)+IF(AND(U69&lt;&gt;"",U69&lt;C69),1,0)+IF(AND(OR(X69="LISTA PARA VERIFICAR",X69="VERIFICADA",X69="ACEPTADA"),OR(T69="",U69="")),1,0)+IF(AND(COUNTA(Y69:AA69)&gt;0,COUNTA(Y69:AA69)&lt;3),1,0)+IF(AND(OR(X69="VERIFICADA",X69="ACEPTADA"),OR(Y69="",Z69="",AA69="",W69="")),1,0)+IF(AND(X69="ACEPTADA",AND(Y69&lt;&gt;"CONFORME",Y69&lt;&gt;"ACEPTADA CON DESVIACIÓN")),1,0)+IF(AND(AB69&lt;&gt;"NINGUNO",AC69=""),1,0)+IF(AND(Y69="ACEPTADA CON DESVIACIÓN",NOT(OR(AB69="CAMBIO",AB69="DECISIÓN"))),1,0)+IF(AND(OR(X69="DIFERIDA",X69="CANCELADA",Y69="ACEPTADA CON DESVIACIÓN"),AD69=""),1,0)+IF(AND(AA69&lt;&gt;"",AA69&lt;C69),1,0)+IF(AND(AA69&lt;&gt;"",U69&lt;&gt;"",AA69&lt;U69),1,0)))</x:f>
        <x:v>0</x:v>
      </x:c>
      <x:c r="AG69" s="16" t="str">
        <x:f>IF(B69="","",IF(B69="NO","NO APLICA",IF(AF69&gt;0,"INCOMPLETA",IF(X69="CANCELADA","CANCELADA",IF(X69="DIFERIDA","DIFERIDA",IF(X69="ACEPTADA","ACEPTADA",IF(X69="VERIFICADA","VERIFICADA",IF(TODAY()&gt;S69,"VENCIDA",IF(X69="LISTA PARA VERIFICAR","POR VERIFICAR","EN CONTROL")))))))))</x:f>
      </x:c>
    </x:row>
    <x:row r="70">
      <x:c r="A70" s="16"/>
      <x:c r="B70" s="16"/>
      <x:c r="C70" s="17"/>
      <x:c r="D70" s="16"/>
      <x:c r="E70" s="16"/>
      <x:c r="F70" s="16"/>
      <x:c r="G70" s="16"/>
      <x:c r="H70" s="16"/>
      <x:c r="I70" s="16"/>
      <x:c r="J70" s="16"/>
      <x:c r="K70" s="16"/>
      <x:c r="L70" s="16"/>
      <x:c r="M70" s="16"/>
      <x:c r="N70" s="16"/>
      <x:c r="O70" s="16"/>
      <x:c r="P70" s="16"/>
      <x:c r="Q70" s="18"/>
      <x:c r="R70" s="18"/>
      <x:c r="S70" s="17"/>
      <x:c r="T70" s="16"/>
      <x:c r="U70" s="17"/>
      <x:c r="V70" s="16"/>
      <x:c r="W70" s="16"/>
      <x:c r="X70" s="16"/>
      <x:c r="Y70" s="16"/>
      <x:c r="Z70" s="16"/>
      <x:c r="AA70" s="17"/>
      <x:c r="AB70" s="16"/>
      <x:c r="AC70" s="16"/>
      <x:c r="AD70" s="16"/>
      <x:c r="AE70" s="19" t="str">
        <x:f>IF(B70="","",IF(B70="NO","",S70-TODAY()))</x:f>
      </x:c>
      <x:c r="AF70" s="19" t="n">
        <x:f>IF(B70="",0,IF(B70="NO",0,IF(A70="",1,0)+COUNTBLANK(C70:S70)+COUNTBLANK(V70:V70)+IF(Q70="COMPLETAR",1,0)+IF(R70="COMPLETAR",1,0)+IF(COUNTIF($A$6:$A$105,A70)&gt;1,1,0)+IF(S70&lt;C70,1,0)+IF(AND(U70&lt;&gt;"",U70&lt;C70),1,0)+IF(AND(OR(X70="LISTA PARA VERIFICAR",X70="VERIFICADA",X70="ACEPTADA"),OR(T70="",U70="")),1,0)+IF(AND(COUNTA(Y70:AA70)&gt;0,COUNTA(Y70:AA70)&lt;3),1,0)+IF(AND(OR(X70="VERIFICADA",X70="ACEPTADA"),OR(Y70="",Z70="",AA70="",W70="")),1,0)+IF(AND(X70="ACEPTADA",AND(Y70&lt;&gt;"CONFORME",Y70&lt;&gt;"ACEPTADA CON DESVIACIÓN")),1,0)+IF(AND(AB70&lt;&gt;"NINGUNO",AC70=""),1,0)+IF(AND(Y70="ACEPTADA CON DESVIACIÓN",NOT(OR(AB70="CAMBIO",AB70="DECISIÓN"))),1,0)+IF(AND(OR(X70="DIFERIDA",X70="CANCELADA",Y70="ACEPTADA CON DESVIACIÓN"),AD70=""),1,0)+IF(AND(AA70&lt;&gt;"",AA70&lt;C70),1,0)+IF(AND(AA70&lt;&gt;"",U70&lt;&gt;"",AA70&lt;U70),1,0)))</x:f>
        <x:v>0</x:v>
      </x:c>
      <x:c r="AG70" s="16" t="str">
        <x:f>IF(B70="","",IF(B70="NO","NO APLICA",IF(AF70&gt;0,"INCOMPLETA",IF(X70="CANCELADA","CANCELADA",IF(X70="DIFERIDA","DIFERIDA",IF(X70="ACEPTADA","ACEPTADA",IF(X70="VERIFICADA","VERIFICADA",IF(TODAY()&gt;S70,"VENCIDA",IF(X70="LISTA PARA VERIFICAR","POR VERIFICAR","EN CONTROL")))))))))</x:f>
      </x:c>
    </x:row>
    <x:row r="71">
      <x:c r="A71" s="16"/>
      <x:c r="B71" s="16"/>
      <x:c r="C71" s="17"/>
      <x:c r="D71" s="16"/>
      <x:c r="E71" s="16"/>
      <x:c r="F71" s="16"/>
      <x:c r="G71" s="16"/>
      <x:c r="H71" s="16"/>
      <x:c r="I71" s="16"/>
      <x:c r="J71" s="16"/>
      <x:c r="K71" s="16"/>
      <x:c r="L71" s="16"/>
      <x:c r="M71" s="16"/>
      <x:c r="N71" s="16"/>
      <x:c r="O71" s="16"/>
      <x:c r="P71" s="16"/>
      <x:c r="Q71" s="18"/>
      <x:c r="R71" s="18"/>
      <x:c r="S71" s="17"/>
      <x:c r="T71" s="16"/>
      <x:c r="U71" s="17"/>
      <x:c r="V71" s="16"/>
      <x:c r="W71" s="16"/>
      <x:c r="X71" s="16"/>
      <x:c r="Y71" s="16"/>
      <x:c r="Z71" s="16"/>
      <x:c r="AA71" s="17"/>
      <x:c r="AB71" s="16"/>
      <x:c r="AC71" s="16"/>
      <x:c r="AD71" s="16"/>
      <x:c r="AE71" s="19" t="str">
        <x:f>IF(B71="","",IF(B71="NO","",S71-TODAY()))</x:f>
      </x:c>
      <x:c r="AF71" s="19" t="n">
        <x:f>IF(B71="",0,IF(B71="NO",0,IF(A71="",1,0)+COUNTBLANK(C71:S71)+COUNTBLANK(V71:V71)+IF(Q71="COMPLETAR",1,0)+IF(R71="COMPLETAR",1,0)+IF(COUNTIF($A$6:$A$105,A71)&gt;1,1,0)+IF(S71&lt;C71,1,0)+IF(AND(U71&lt;&gt;"",U71&lt;C71),1,0)+IF(AND(OR(X71="LISTA PARA VERIFICAR",X71="VERIFICADA",X71="ACEPTADA"),OR(T71="",U71="")),1,0)+IF(AND(COUNTA(Y71:AA71)&gt;0,COUNTA(Y71:AA71)&lt;3),1,0)+IF(AND(OR(X71="VERIFICADA",X71="ACEPTADA"),OR(Y71="",Z71="",AA71="",W71="")),1,0)+IF(AND(X71="ACEPTADA",AND(Y71&lt;&gt;"CONFORME",Y71&lt;&gt;"ACEPTADA CON DESVIACIÓN")),1,0)+IF(AND(AB71&lt;&gt;"NINGUNO",AC71=""),1,0)+IF(AND(Y71="ACEPTADA CON DESVIACIÓN",NOT(OR(AB71="CAMBIO",AB71="DECISIÓN"))),1,0)+IF(AND(OR(X71="DIFERIDA",X71="CANCELADA",Y71="ACEPTADA CON DESVIACIÓN"),AD71=""),1,0)+IF(AND(AA71&lt;&gt;"",AA71&lt;C71),1,0)+IF(AND(AA71&lt;&gt;"",U71&lt;&gt;"",AA71&lt;U71),1,0)))</x:f>
        <x:v>0</x:v>
      </x:c>
      <x:c r="AG71" s="16" t="str">
        <x:f>IF(B71="","",IF(B71="NO","NO APLICA",IF(AF71&gt;0,"INCOMPLETA",IF(X71="CANCELADA","CANCELADA",IF(X71="DIFERIDA","DIFERIDA",IF(X71="ACEPTADA","ACEPTADA",IF(X71="VERIFICADA","VERIFICADA",IF(TODAY()&gt;S71,"VENCIDA",IF(X71="LISTA PARA VERIFICAR","POR VERIFICAR","EN CONTROL")))))))))</x:f>
      </x:c>
    </x:row>
    <x:row r="72">
      <x:c r="A72" s="16"/>
      <x:c r="B72" s="16"/>
      <x:c r="C72" s="17"/>
      <x:c r="D72" s="16"/>
      <x:c r="E72" s="16"/>
      <x:c r="F72" s="16"/>
      <x:c r="G72" s="16"/>
      <x:c r="H72" s="16"/>
      <x:c r="I72" s="16"/>
      <x:c r="J72" s="16"/>
      <x:c r="K72" s="16"/>
      <x:c r="L72" s="16"/>
      <x:c r="M72" s="16"/>
      <x:c r="N72" s="16"/>
      <x:c r="O72" s="16"/>
      <x:c r="P72" s="16"/>
      <x:c r="Q72" s="18"/>
      <x:c r="R72" s="18"/>
      <x:c r="S72" s="17"/>
      <x:c r="T72" s="16"/>
      <x:c r="U72" s="17"/>
      <x:c r="V72" s="16"/>
      <x:c r="W72" s="16"/>
      <x:c r="X72" s="16"/>
      <x:c r="Y72" s="16"/>
      <x:c r="Z72" s="16"/>
      <x:c r="AA72" s="17"/>
      <x:c r="AB72" s="16"/>
      <x:c r="AC72" s="16"/>
      <x:c r="AD72" s="16"/>
      <x:c r="AE72" s="19" t="str">
        <x:f>IF(B72="","",IF(B72="NO","",S72-TODAY()))</x:f>
      </x:c>
      <x:c r="AF72" s="19" t="n">
        <x:f>IF(B72="",0,IF(B72="NO",0,IF(A72="",1,0)+COUNTBLANK(C72:S72)+COUNTBLANK(V72:V72)+IF(Q72="COMPLETAR",1,0)+IF(R72="COMPLETAR",1,0)+IF(COUNTIF($A$6:$A$105,A72)&gt;1,1,0)+IF(S72&lt;C72,1,0)+IF(AND(U72&lt;&gt;"",U72&lt;C72),1,0)+IF(AND(OR(X72="LISTA PARA VERIFICAR",X72="VERIFICADA",X72="ACEPTADA"),OR(T72="",U72="")),1,0)+IF(AND(COUNTA(Y72:AA72)&gt;0,COUNTA(Y72:AA72)&lt;3),1,0)+IF(AND(OR(X72="VERIFICADA",X72="ACEPTADA"),OR(Y72="",Z72="",AA72="",W72="")),1,0)+IF(AND(X72="ACEPTADA",AND(Y72&lt;&gt;"CONFORME",Y72&lt;&gt;"ACEPTADA CON DESVIACIÓN")),1,0)+IF(AND(AB72&lt;&gt;"NINGUNO",AC72=""),1,0)+IF(AND(Y72="ACEPTADA CON DESVIACIÓN",NOT(OR(AB72="CAMBIO",AB72="DECISIÓN"))),1,0)+IF(AND(OR(X72="DIFERIDA",X72="CANCELADA",Y72="ACEPTADA CON DESVIACIÓN"),AD72=""),1,0)+IF(AND(AA72&lt;&gt;"",AA72&lt;C72),1,0)+IF(AND(AA72&lt;&gt;"",U72&lt;&gt;"",AA72&lt;U72),1,0)))</x:f>
        <x:v>0</x:v>
      </x:c>
      <x:c r="AG72" s="16" t="str">
        <x:f>IF(B72="","",IF(B72="NO","NO APLICA",IF(AF72&gt;0,"INCOMPLETA",IF(X72="CANCELADA","CANCELADA",IF(X72="DIFERIDA","DIFERIDA",IF(X72="ACEPTADA","ACEPTADA",IF(X72="VERIFICADA","VERIFICADA",IF(TODAY()&gt;S72,"VENCIDA",IF(X72="LISTA PARA VERIFICAR","POR VERIFICAR","EN CONTROL")))))))))</x:f>
      </x:c>
    </x:row>
    <x:row r="73">
      <x:c r="A73" s="16"/>
      <x:c r="B73" s="16"/>
      <x:c r="C73" s="17"/>
      <x:c r="D73" s="16"/>
      <x:c r="E73" s="16"/>
      <x:c r="F73" s="16"/>
      <x:c r="G73" s="16"/>
      <x:c r="H73" s="16"/>
      <x:c r="I73" s="16"/>
      <x:c r="J73" s="16"/>
      <x:c r="K73" s="16"/>
      <x:c r="L73" s="16"/>
      <x:c r="M73" s="16"/>
      <x:c r="N73" s="16"/>
      <x:c r="O73" s="16"/>
      <x:c r="P73" s="16"/>
      <x:c r="Q73" s="18"/>
      <x:c r="R73" s="18"/>
      <x:c r="S73" s="17"/>
      <x:c r="T73" s="16"/>
      <x:c r="U73" s="17"/>
      <x:c r="V73" s="16"/>
      <x:c r="W73" s="16"/>
      <x:c r="X73" s="16"/>
      <x:c r="Y73" s="16"/>
      <x:c r="Z73" s="16"/>
      <x:c r="AA73" s="17"/>
      <x:c r="AB73" s="16"/>
      <x:c r="AC73" s="16"/>
      <x:c r="AD73" s="16"/>
      <x:c r="AE73" s="19" t="str">
        <x:f>IF(B73="","",IF(B73="NO","",S73-TODAY()))</x:f>
      </x:c>
      <x:c r="AF73" s="19" t="n">
        <x:f>IF(B73="",0,IF(B73="NO",0,IF(A73="",1,0)+COUNTBLANK(C73:S73)+COUNTBLANK(V73:V73)+IF(Q73="COMPLETAR",1,0)+IF(R73="COMPLETAR",1,0)+IF(COUNTIF($A$6:$A$105,A73)&gt;1,1,0)+IF(S73&lt;C73,1,0)+IF(AND(U73&lt;&gt;"",U73&lt;C73),1,0)+IF(AND(OR(X73="LISTA PARA VERIFICAR",X73="VERIFICADA",X73="ACEPTADA"),OR(T73="",U73="")),1,0)+IF(AND(COUNTA(Y73:AA73)&gt;0,COUNTA(Y73:AA73)&lt;3),1,0)+IF(AND(OR(X73="VERIFICADA",X73="ACEPTADA"),OR(Y73="",Z73="",AA73="",W73="")),1,0)+IF(AND(X73="ACEPTADA",AND(Y73&lt;&gt;"CONFORME",Y73&lt;&gt;"ACEPTADA CON DESVIACIÓN")),1,0)+IF(AND(AB73&lt;&gt;"NINGUNO",AC73=""),1,0)+IF(AND(Y73="ACEPTADA CON DESVIACIÓN",NOT(OR(AB73="CAMBIO",AB73="DECISIÓN"))),1,0)+IF(AND(OR(X73="DIFERIDA",X73="CANCELADA",Y73="ACEPTADA CON DESVIACIÓN"),AD73=""),1,0)+IF(AND(AA73&lt;&gt;"",AA73&lt;C73),1,0)+IF(AND(AA73&lt;&gt;"",U73&lt;&gt;"",AA73&lt;U73),1,0)))</x:f>
        <x:v>0</x:v>
      </x:c>
      <x:c r="AG73" s="16" t="str">
        <x:f>IF(B73="","",IF(B73="NO","NO APLICA",IF(AF73&gt;0,"INCOMPLETA",IF(X73="CANCELADA","CANCELADA",IF(X73="DIFERIDA","DIFERIDA",IF(X73="ACEPTADA","ACEPTADA",IF(X73="VERIFICADA","VERIFICADA",IF(TODAY()&gt;S73,"VENCIDA",IF(X73="LISTA PARA VERIFICAR","POR VERIFICAR","EN CONTROL")))))))))</x:f>
      </x:c>
    </x:row>
    <x:row r="74">
      <x:c r="A74" s="16"/>
      <x:c r="B74" s="16"/>
      <x:c r="C74" s="17"/>
      <x:c r="D74" s="16"/>
      <x:c r="E74" s="16"/>
      <x:c r="F74" s="16"/>
      <x:c r="G74" s="16"/>
      <x:c r="H74" s="16"/>
      <x:c r="I74" s="16"/>
      <x:c r="J74" s="16"/>
      <x:c r="K74" s="16"/>
      <x:c r="L74" s="16"/>
      <x:c r="M74" s="16"/>
      <x:c r="N74" s="16"/>
      <x:c r="O74" s="16"/>
      <x:c r="P74" s="16"/>
      <x:c r="Q74" s="18"/>
      <x:c r="R74" s="18"/>
      <x:c r="S74" s="17"/>
      <x:c r="T74" s="16"/>
      <x:c r="U74" s="17"/>
      <x:c r="V74" s="16"/>
      <x:c r="W74" s="16"/>
      <x:c r="X74" s="16"/>
      <x:c r="Y74" s="16"/>
      <x:c r="Z74" s="16"/>
      <x:c r="AA74" s="17"/>
      <x:c r="AB74" s="16"/>
      <x:c r="AC74" s="16"/>
      <x:c r="AD74" s="16"/>
      <x:c r="AE74" s="19" t="str">
        <x:f>IF(B74="","",IF(B74="NO","",S74-TODAY()))</x:f>
      </x:c>
      <x:c r="AF74" s="19" t="n">
        <x:f>IF(B74="",0,IF(B74="NO",0,IF(A74="",1,0)+COUNTBLANK(C74:S74)+COUNTBLANK(V74:V74)+IF(Q74="COMPLETAR",1,0)+IF(R74="COMPLETAR",1,0)+IF(COUNTIF($A$6:$A$105,A74)&gt;1,1,0)+IF(S74&lt;C74,1,0)+IF(AND(U74&lt;&gt;"",U74&lt;C74),1,0)+IF(AND(OR(X74="LISTA PARA VERIFICAR",X74="VERIFICADA",X74="ACEPTADA"),OR(T74="",U74="")),1,0)+IF(AND(COUNTA(Y74:AA74)&gt;0,COUNTA(Y74:AA74)&lt;3),1,0)+IF(AND(OR(X74="VERIFICADA",X74="ACEPTADA"),OR(Y74="",Z74="",AA74="",W74="")),1,0)+IF(AND(X74="ACEPTADA",AND(Y74&lt;&gt;"CONFORME",Y74&lt;&gt;"ACEPTADA CON DESVIACIÓN")),1,0)+IF(AND(AB74&lt;&gt;"NINGUNO",AC74=""),1,0)+IF(AND(Y74="ACEPTADA CON DESVIACIÓN",NOT(OR(AB74="CAMBIO",AB74="DECISIÓN"))),1,0)+IF(AND(OR(X74="DIFERIDA",X74="CANCELADA",Y74="ACEPTADA CON DESVIACIÓN"),AD74=""),1,0)+IF(AND(AA74&lt;&gt;"",AA74&lt;C74),1,0)+IF(AND(AA74&lt;&gt;"",U74&lt;&gt;"",AA74&lt;U74),1,0)))</x:f>
        <x:v>0</x:v>
      </x:c>
      <x:c r="AG74" s="16" t="str">
        <x:f>IF(B74="","",IF(B74="NO","NO APLICA",IF(AF74&gt;0,"INCOMPLETA",IF(X74="CANCELADA","CANCELADA",IF(X74="DIFERIDA","DIFERIDA",IF(X74="ACEPTADA","ACEPTADA",IF(X74="VERIFICADA","VERIFICADA",IF(TODAY()&gt;S74,"VENCIDA",IF(X74="LISTA PARA VERIFICAR","POR VERIFICAR","EN CONTROL")))))))))</x:f>
      </x:c>
    </x:row>
    <x:row r="75">
      <x:c r="A75" s="16"/>
      <x:c r="B75" s="16"/>
      <x:c r="C75" s="17"/>
      <x:c r="D75" s="16"/>
      <x:c r="E75" s="16"/>
      <x:c r="F75" s="16"/>
      <x:c r="G75" s="16"/>
      <x:c r="H75" s="16"/>
      <x:c r="I75" s="16"/>
      <x:c r="J75" s="16"/>
      <x:c r="K75" s="16"/>
      <x:c r="L75" s="16"/>
      <x:c r="M75" s="16"/>
      <x:c r="N75" s="16"/>
      <x:c r="O75" s="16"/>
      <x:c r="P75" s="16"/>
      <x:c r="Q75" s="18"/>
      <x:c r="R75" s="18"/>
      <x:c r="S75" s="17"/>
      <x:c r="T75" s="16"/>
      <x:c r="U75" s="17"/>
      <x:c r="V75" s="16"/>
      <x:c r="W75" s="16"/>
      <x:c r="X75" s="16"/>
      <x:c r="Y75" s="16"/>
      <x:c r="Z75" s="16"/>
      <x:c r="AA75" s="17"/>
      <x:c r="AB75" s="16"/>
      <x:c r="AC75" s="16"/>
      <x:c r="AD75" s="16"/>
      <x:c r="AE75" s="19" t="str">
        <x:f>IF(B75="","",IF(B75="NO","",S75-TODAY()))</x:f>
      </x:c>
      <x:c r="AF75" s="19" t="n">
        <x:f>IF(B75="",0,IF(B75="NO",0,IF(A75="",1,0)+COUNTBLANK(C75:S75)+COUNTBLANK(V75:V75)+IF(Q75="COMPLETAR",1,0)+IF(R75="COMPLETAR",1,0)+IF(COUNTIF($A$6:$A$105,A75)&gt;1,1,0)+IF(S75&lt;C75,1,0)+IF(AND(U75&lt;&gt;"",U75&lt;C75),1,0)+IF(AND(OR(X75="LISTA PARA VERIFICAR",X75="VERIFICADA",X75="ACEPTADA"),OR(T75="",U75="")),1,0)+IF(AND(COUNTA(Y75:AA75)&gt;0,COUNTA(Y75:AA75)&lt;3),1,0)+IF(AND(OR(X75="VERIFICADA",X75="ACEPTADA"),OR(Y75="",Z75="",AA75="",W75="")),1,0)+IF(AND(X75="ACEPTADA",AND(Y75&lt;&gt;"CONFORME",Y75&lt;&gt;"ACEPTADA CON DESVIACIÓN")),1,0)+IF(AND(AB75&lt;&gt;"NINGUNO",AC75=""),1,0)+IF(AND(Y75="ACEPTADA CON DESVIACIÓN",NOT(OR(AB75="CAMBIO",AB75="DECISIÓN"))),1,0)+IF(AND(OR(X75="DIFERIDA",X75="CANCELADA",Y75="ACEPTADA CON DESVIACIÓN"),AD75=""),1,0)+IF(AND(AA75&lt;&gt;"",AA75&lt;C75),1,0)+IF(AND(AA75&lt;&gt;"",U75&lt;&gt;"",AA75&lt;U75),1,0)))</x:f>
        <x:v>0</x:v>
      </x:c>
      <x:c r="AG75" s="16" t="str">
        <x:f>IF(B75="","",IF(B75="NO","NO APLICA",IF(AF75&gt;0,"INCOMPLETA",IF(X75="CANCELADA","CANCELADA",IF(X75="DIFERIDA","DIFERIDA",IF(X75="ACEPTADA","ACEPTADA",IF(X75="VERIFICADA","VERIFICADA",IF(TODAY()&gt;S75,"VENCIDA",IF(X75="LISTA PARA VERIFICAR","POR VERIFICAR","EN CONTROL")))))))))</x:f>
      </x:c>
    </x:row>
    <x:row r="76">
      <x:c r="A76" s="16"/>
      <x:c r="B76" s="16"/>
      <x:c r="C76" s="17"/>
      <x:c r="D76" s="16"/>
      <x:c r="E76" s="16"/>
      <x:c r="F76" s="16"/>
      <x:c r="G76" s="16"/>
      <x:c r="H76" s="16"/>
      <x:c r="I76" s="16"/>
      <x:c r="J76" s="16"/>
      <x:c r="K76" s="16"/>
      <x:c r="L76" s="16"/>
      <x:c r="M76" s="16"/>
      <x:c r="N76" s="16"/>
      <x:c r="O76" s="16"/>
      <x:c r="P76" s="16"/>
      <x:c r="Q76" s="18"/>
      <x:c r="R76" s="18"/>
      <x:c r="S76" s="17"/>
      <x:c r="T76" s="16"/>
      <x:c r="U76" s="17"/>
      <x:c r="V76" s="16"/>
      <x:c r="W76" s="16"/>
      <x:c r="X76" s="16"/>
      <x:c r="Y76" s="16"/>
      <x:c r="Z76" s="16"/>
      <x:c r="AA76" s="17"/>
      <x:c r="AB76" s="16"/>
      <x:c r="AC76" s="16"/>
      <x:c r="AD76" s="16"/>
      <x:c r="AE76" s="19" t="str">
        <x:f>IF(B76="","",IF(B76="NO","",S76-TODAY()))</x:f>
      </x:c>
      <x:c r="AF76" s="19" t="n">
        <x:f>IF(B76="",0,IF(B76="NO",0,IF(A76="",1,0)+COUNTBLANK(C76:S76)+COUNTBLANK(V76:V76)+IF(Q76="COMPLETAR",1,0)+IF(R76="COMPLETAR",1,0)+IF(COUNTIF($A$6:$A$105,A76)&gt;1,1,0)+IF(S76&lt;C76,1,0)+IF(AND(U76&lt;&gt;"",U76&lt;C76),1,0)+IF(AND(OR(X76="LISTA PARA VERIFICAR",X76="VERIFICADA",X76="ACEPTADA"),OR(T76="",U76="")),1,0)+IF(AND(COUNTA(Y76:AA76)&gt;0,COUNTA(Y76:AA76)&lt;3),1,0)+IF(AND(OR(X76="VERIFICADA",X76="ACEPTADA"),OR(Y76="",Z76="",AA76="",W76="")),1,0)+IF(AND(X76="ACEPTADA",AND(Y76&lt;&gt;"CONFORME",Y76&lt;&gt;"ACEPTADA CON DESVIACIÓN")),1,0)+IF(AND(AB76&lt;&gt;"NINGUNO",AC76=""),1,0)+IF(AND(Y76="ACEPTADA CON DESVIACIÓN",NOT(OR(AB76="CAMBIO",AB76="DECISIÓN"))),1,0)+IF(AND(OR(X76="DIFERIDA",X76="CANCELADA",Y76="ACEPTADA CON DESVIACIÓN"),AD76=""),1,0)+IF(AND(AA76&lt;&gt;"",AA76&lt;C76),1,0)+IF(AND(AA76&lt;&gt;"",U76&lt;&gt;"",AA76&lt;U76),1,0)))</x:f>
        <x:v>0</x:v>
      </x:c>
      <x:c r="AG76" s="16" t="str">
        <x:f>IF(B76="","",IF(B76="NO","NO APLICA",IF(AF76&gt;0,"INCOMPLETA",IF(X76="CANCELADA","CANCELADA",IF(X76="DIFERIDA","DIFERIDA",IF(X76="ACEPTADA","ACEPTADA",IF(X76="VERIFICADA","VERIFICADA",IF(TODAY()&gt;S76,"VENCIDA",IF(X76="LISTA PARA VERIFICAR","POR VERIFICAR","EN CONTROL")))))))))</x:f>
      </x:c>
    </x:row>
    <x:row r="77">
      <x:c r="A77" s="16"/>
      <x:c r="B77" s="16"/>
      <x:c r="C77" s="17"/>
      <x:c r="D77" s="16"/>
      <x:c r="E77" s="16"/>
      <x:c r="F77" s="16"/>
      <x:c r="G77" s="16"/>
      <x:c r="H77" s="16"/>
      <x:c r="I77" s="16"/>
      <x:c r="J77" s="16"/>
      <x:c r="K77" s="16"/>
      <x:c r="L77" s="16"/>
      <x:c r="M77" s="16"/>
      <x:c r="N77" s="16"/>
      <x:c r="O77" s="16"/>
      <x:c r="P77" s="16"/>
      <x:c r="Q77" s="18"/>
      <x:c r="R77" s="18"/>
      <x:c r="S77" s="17"/>
      <x:c r="T77" s="16"/>
      <x:c r="U77" s="17"/>
      <x:c r="V77" s="16"/>
      <x:c r="W77" s="16"/>
      <x:c r="X77" s="16"/>
      <x:c r="Y77" s="16"/>
      <x:c r="Z77" s="16"/>
      <x:c r="AA77" s="17"/>
      <x:c r="AB77" s="16"/>
      <x:c r="AC77" s="16"/>
      <x:c r="AD77" s="16"/>
      <x:c r="AE77" s="19" t="str">
        <x:f>IF(B77="","",IF(B77="NO","",S77-TODAY()))</x:f>
      </x:c>
      <x:c r="AF77" s="19" t="n">
        <x:f>IF(B77="",0,IF(B77="NO",0,IF(A77="",1,0)+COUNTBLANK(C77:S77)+COUNTBLANK(V77:V77)+IF(Q77="COMPLETAR",1,0)+IF(R77="COMPLETAR",1,0)+IF(COUNTIF($A$6:$A$105,A77)&gt;1,1,0)+IF(S77&lt;C77,1,0)+IF(AND(U77&lt;&gt;"",U77&lt;C77),1,0)+IF(AND(OR(X77="LISTA PARA VERIFICAR",X77="VERIFICADA",X77="ACEPTADA"),OR(T77="",U77="")),1,0)+IF(AND(COUNTA(Y77:AA77)&gt;0,COUNTA(Y77:AA77)&lt;3),1,0)+IF(AND(OR(X77="VERIFICADA",X77="ACEPTADA"),OR(Y77="",Z77="",AA77="",W77="")),1,0)+IF(AND(X77="ACEPTADA",AND(Y77&lt;&gt;"CONFORME",Y77&lt;&gt;"ACEPTADA CON DESVIACIÓN")),1,0)+IF(AND(AB77&lt;&gt;"NINGUNO",AC77=""),1,0)+IF(AND(Y77="ACEPTADA CON DESVIACIÓN",NOT(OR(AB77="CAMBIO",AB77="DECISIÓN"))),1,0)+IF(AND(OR(X77="DIFERIDA",X77="CANCELADA",Y77="ACEPTADA CON DESVIACIÓN"),AD77=""),1,0)+IF(AND(AA77&lt;&gt;"",AA77&lt;C77),1,0)+IF(AND(AA77&lt;&gt;"",U77&lt;&gt;"",AA77&lt;U77),1,0)))</x:f>
        <x:v>0</x:v>
      </x:c>
      <x:c r="AG77" s="16" t="str">
        <x:f>IF(B77="","",IF(B77="NO","NO APLICA",IF(AF77&gt;0,"INCOMPLETA",IF(X77="CANCELADA","CANCELADA",IF(X77="DIFERIDA","DIFERIDA",IF(X77="ACEPTADA","ACEPTADA",IF(X77="VERIFICADA","VERIFICADA",IF(TODAY()&gt;S77,"VENCIDA",IF(X77="LISTA PARA VERIFICAR","POR VERIFICAR","EN CONTROL")))))))))</x:f>
      </x:c>
    </x:row>
    <x:row r="78">
      <x:c r="A78" s="16"/>
      <x:c r="B78" s="16"/>
      <x:c r="C78" s="17"/>
      <x:c r="D78" s="16"/>
      <x:c r="E78" s="16"/>
      <x:c r="F78" s="16"/>
      <x:c r="G78" s="16"/>
      <x:c r="H78" s="16"/>
      <x:c r="I78" s="16"/>
      <x:c r="J78" s="16"/>
      <x:c r="K78" s="16"/>
      <x:c r="L78" s="16"/>
      <x:c r="M78" s="16"/>
      <x:c r="N78" s="16"/>
      <x:c r="O78" s="16"/>
      <x:c r="P78" s="16"/>
      <x:c r="Q78" s="18"/>
      <x:c r="R78" s="18"/>
      <x:c r="S78" s="17"/>
      <x:c r="T78" s="16"/>
      <x:c r="U78" s="17"/>
      <x:c r="V78" s="16"/>
      <x:c r="W78" s="16"/>
      <x:c r="X78" s="16"/>
      <x:c r="Y78" s="16"/>
      <x:c r="Z78" s="16"/>
      <x:c r="AA78" s="17"/>
      <x:c r="AB78" s="16"/>
      <x:c r="AC78" s="16"/>
      <x:c r="AD78" s="16"/>
      <x:c r="AE78" s="19" t="str">
        <x:f>IF(B78="","",IF(B78="NO","",S78-TODAY()))</x:f>
      </x:c>
      <x:c r="AF78" s="19" t="n">
        <x:f>IF(B78="",0,IF(B78="NO",0,IF(A78="",1,0)+COUNTBLANK(C78:S78)+COUNTBLANK(V78:V78)+IF(Q78="COMPLETAR",1,0)+IF(R78="COMPLETAR",1,0)+IF(COUNTIF($A$6:$A$105,A78)&gt;1,1,0)+IF(S78&lt;C78,1,0)+IF(AND(U78&lt;&gt;"",U78&lt;C78),1,0)+IF(AND(OR(X78="LISTA PARA VERIFICAR",X78="VERIFICADA",X78="ACEPTADA"),OR(T78="",U78="")),1,0)+IF(AND(COUNTA(Y78:AA78)&gt;0,COUNTA(Y78:AA78)&lt;3),1,0)+IF(AND(OR(X78="VERIFICADA",X78="ACEPTADA"),OR(Y78="",Z78="",AA78="",W78="")),1,0)+IF(AND(X78="ACEPTADA",AND(Y78&lt;&gt;"CONFORME",Y78&lt;&gt;"ACEPTADA CON DESVIACIÓN")),1,0)+IF(AND(AB78&lt;&gt;"NINGUNO",AC78=""),1,0)+IF(AND(Y78="ACEPTADA CON DESVIACIÓN",NOT(OR(AB78="CAMBIO",AB78="DECISIÓN"))),1,0)+IF(AND(OR(X78="DIFERIDA",X78="CANCELADA",Y78="ACEPTADA CON DESVIACIÓN"),AD78=""),1,0)+IF(AND(AA78&lt;&gt;"",AA78&lt;C78),1,0)+IF(AND(AA78&lt;&gt;"",U78&lt;&gt;"",AA78&lt;U78),1,0)))</x:f>
        <x:v>0</x:v>
      </x:c>
      <x:c r="AG78" s="16" t="str">
        <x:f>IF(B78="","",IF(B78="NO","NO APLICA",IF(AF78&gt;0,"INCOMPLETA",IF(X78="CANCELADA","CANCELADA",IF(X78="DIFERIDA","DIFERIDA",IF(X78="ACEPTADA","ACEPTADA",IF(X78="VERIFICADA","VERIFICADA",IF(TODAY()&gt;S78,"VENCIDA",IF(X78="LISTA PARA VERIFICAR","POR VERIFICAR","EN CONTROL")))))))))</x:f>
      </x:c>
    </x:row>
    <x:row r="79">
      <x:c r="A79" s="16"/>
      <x:c r="B79" s="16"/>
      <x:c r="C79" s="17"/>
      <x:c r="D79" s="16"/>
      <x:c r="E79" s="16"/>
      <x:c r="F79" s="16"/>
      <x:c r="G79" s="16"/>
      <x:c r="H79" s="16"/>
      <x:c r="I79" s="16"/>
      <x:c r="J79" s="16"/>
      <x:c r="K79" s="16"/>
      <x:c r="L79" s="16"/>
      <x:c r="M79" s="16"/>
      <x:c r="N79" s="16"/>
      <x:c r="O79" s="16"/>
      <x:c r="P79" s="16"/>
      <x:c r="Q79" s="18"/>
      <x:c r="R79" s="18"/>
      <x:c r="S79" s="17"/>
      <x:c r="T79" s="16"/>
      <x:c r="U79" s="17"/>
      <x:c r="V79" s="16"/>
      <x:c r="W79" s="16"/>
      <x:c r="X79" s="16"/>
      <x:c r="Y79" s="16"/>
      <x:c r="Z79" s="16"/>
      <x:c r="AA79" s="17"/>
      <x:c r="AB79" s="16"/>
      <x:c r="AC79" s="16"/>
      <x:c r="AD79" s="16"/>
      <x:c r="AE79" s="19" t="str">
        <x:f>IF(B79="","",IF(B79="NO","",S79-TODAY()))</x:f>
      </x:c>
      <x:c r="AF79" s="19" t="n">
        <x:f>IF(B79="",0,IF(B79="NO",0,IF(A79="",1,0)+COUNTBLANK(C79:S79)+COUNTBLANK(V79:V79)+IF(Q79="COMPLETAR",1,0)+IF(R79="COMPLETAR",1,0)+IF(COUNTIF($A$6:$A$105,A79)&gt;1,1,0)+IF(S79&lt;C79,1,0)+IF(AND(U79&lt;&gt;"",U79&lt;C79),1,0)+IF(AND(OR(X79="LISTA PARA VERIFICAR",X79="VERIFICADA",X79="ACEPTADA"),OR(T79="",U79="")),1,0)+IF(AND(COUNTA(Y79:AA79)&gt;0,COUNTA(Y79:AA79)&lt;3),1,0)+IF(AND(OR(X79="VERIFICADA",X79="ACEPTADA"),OR(Y79="",Z79="",AA79="",W79="")),1,0)+IF(AND(X79="ACEPTADA",AND(Y79&lt;&gt;"CONFORME",Y79&lt;&gt;"ACEPTADA CON DESVIACIÓN")),1,0)+IF(AND(AB79&lt;&gt;"NINGUNO",AC79=""),1,0)+IF(AND(Y79="ACEPTADA CON DESVIACIÓN",NOT(OR(AB79="CAMBIO",AB79="DECISIÓN"))),1,0)+IF(AND(OR(X79="DIFERIDA",X79="CANCELADA",Y79="ACEPTADA CON DESVIACIÓN"),AD79=""),1,0)+IF(AND(AA79&lt;&gt;"",AA79&lt;C79),1,0)+IF(AND(AA79&lt;&gt;"",U79&lt;&gt;"",AA79&lt;U79),1,0)))</x:f>
        <x:v>0</x:v>
      </x:c>
      <x:c r="AG79" s="16" t="str">
        <x:f>IF(B79="","",IF(B79="NO","NO APLICA",IF(AF79&gt;0,"INCOMPLETA",IF(X79="CANCELADA","CANCELADA",IF(X79="DIFERIDA","DIFERIDA",IF(X79="ACEPTADA","ACEPTADA",IF(X79="VERIFICADA","VERIFICADA",IF(TODAY()&gt;S79,"VENCIDA",IF(X79="LISTA PARA VERIFICAR","POR VERIFICAR","EN CONTROL")))))))))</x:f>
      </x:c>
    </x:row>
    <x:row r="80">
      <x:c r="A80" s="16"/>
      <x:c r="B80" s="16"/>
      <x:c r="C80" s="17"/>
      <x:c r="D80" s="16"/>
      <x:c r="E80" s="16"/>
      <x:c r="F80" s="16"/>
      <x:c r="G80" s="16"/>
      <x:c r="H80" s="16"/>
      <x:c r="I80" s="16"/>
      <x:c r="J80" s="16"/>
      <x:c r="K80" s="16"/>
      <x:c r="L80" s="16"/>
      <x:c r="M80" s="16"/>
      <x:c r="N80" s="16"/>
      <x:c r="O80" s="16"/>
      <x:c r="P80" s="16"/>
      <x:c r="Q80" s="18"/>
      <x:c r="R80" s="18"/>
      <x:c r="S80" s="17"/>
      <x:c r="T80" s="16"/>
      <x:c r="U80" s="17"/>
      <x:c r="V80" s="16"/>
      <x:c r="W80" s="16"/>
      <x:c r="X80" s="16"/>
      <x:c r="Y80" s="16"/>
      <x:c r="Z80" s="16"/>
      <x:c r="AA80" s="17"/>
      <x:c r="AB80" s="16"/>
      <x:c r="AC80" s="16"/>
      <x:c r="AD80" s="16"/>
      <x:c r="AE80" s="19" t="str">
        <x:f>IF(B80="","",IF(B80="NO","",S80-TODAY()))</x:f>
      </x:c>
      <x:c r="AF80" s="19" t="n">
        <x:f>IF(B80="",0,IF(B80="NO",0,IF(A80="",1,0)+COUNTBLANK(C80:S80)+COUNTBLANK(V80:V80)+IF(Q80="COMPLETAR",1,0)+IF(R80="COMPLETAR",1,0)+IF(COUNTIF($A$6:$A$105,A80)&gt;1,1,0)+IF(S80&lt;C80,1,0)+IF(AND(U80&lt;&gt;"",U80&lt;C80),1,0)+IF(AND(OR(X80="LISTA PARA VERIFICAR",X80="VERIFICADA",X80="ACEPTADA"),OR(T80="",U80="")),1,0)+IF(AND(COUNTA(Y80:AA80)&gt;0,COUNTA(Y80:AA80)&lt;3),1,0)+IF(AND(OR(X80="VERIFICADA",X80="ACEPTADA"),OR(Y80="",Z80="",AA80="",W80="")),1,0)+IF(AND(X80="ACEPTADA",AND(Y80&lt;&gt;"CONFORME",Y80&lt;&gt;"ACEPTADA CON DESVIACIÓN")),1,0)+IF(AND(AB80&lt;&gt;"NINGUNO",AC80=""),1,0)+IF(AND(Y80="ACEPTADA CON DESVIACIÓN",NOT(OR(AB80="CAMBIO",AB80="DECISIÓN"))),1,0)+IF(AND(OR(X80="DIFERIDA",X80="CANCELADA",Y80="ACEPTADA CON DESVIACIÓN"),AD80=""),1,0)+IF(AND(AA80&lt;&gt;"",AA80&lt;C80),1,0)+IF(AND(AA80&lt;&gt;"",U80&lt;&gt;"",AA80&lt;U80),1,0)))</x:f>
        <x:v>0</x:v>
      </x:c>
      <x:c r="AG80" s="16" t="str">
        <x:f>IF(B80="","",IF(B80="NO","NO APLICA",IF(AF80&gt;0,"INCOMPLETA",IF(X80="CANCELADA","CANCELADA",IF(X80="DIFERIDA","DIFERIDA",IF(X80="ACEPTADA","ACEPTADA",IF(X80="VERIFICADA","VERIFICADA",IF(TODAY()&gt;S80,"VENCIDA",IF(X80="LISTA PARA VERIFICAR","POR VERIFICAR","EN CONTROL")))))))))</x:f>
      </x:c>
    </x:row>
    <x:row r="81">
      <x:c r="A81" s="16"/>
      <x:c r="B81" s="16"/>
      <x:c r="C81" s="17"/>
      <x:c r="D81" s="16"/>
      <x:c r="E81" s="16"/>
      <x:c r="F81" s="16"/>
      <x:c r="G81" s="16"/>
      <x:c r="H81" s="16"/>
      <x:c r="I81" s="16"/>
      <x:c r="J81" s="16"/>
      <x:c r="K81" s="16"/>
      <x:c r="L81" s="16"/>
      <x:c r="M81" s="16"/>
      <x:c r="N81" s="16"/>
      <x:c r="O81" s="16"/>
      <x:c r="P81" s="16"/>
      <x:c r="Q81" s="18"/>
      <x:c r="R81" s="18"/>
      <x:c r="S81" s="17"/>
      <x:c r="T81" s="16"/>
      <x:c r="U81" s="17"/>
      <x:c r="V81" s="16"/>
      <x:c r="W81" s="16"/>
      <x:c r="X81" s="16"/>
      <x:c r="Y81" s="16"/>
      <x:c r="Z81" s="16"/>
      <x:c r="AA81" s="17"/>
      <x:c r="AB81" s="16"/>
      <x:c r="AC81" s="16"/>
      <x:c r="AD81" s="16"/>
      <x:c r="AE81" s="19" t="str">
        <x:f>IF(B81="","",IF(B81="NO","",S81-TODAY()))</x:f>
      </x:c>
      <x:c r="AF81" s="19" t="n">
        <x:f>IF(B81="",0,IF(B81="NO",0,IF(A81="",1,0)+COUNTBLANK(C81:S81)+COUNTBLANK(V81:V81)+IF(Q81="COMPLETAR",1,0)+IF(R81="COMPLETAR",1,0)+IF(COUNTIF($A$6:$A$105,A81)&gt;1,1,0)+IF(S81&lt;C81,1,0)+IF(AND(U81&lt;&gt;"",U81&lt;C81),1,0)+IF(AND(OR(X81="LISTA PARA VERIFICAR",X81="VERIFICADA",X81="ACEPTADA"),OR(T81="",U81="")),1,0)+IF(AND(COUNTA(Y81:AA81)&gt;0,COUNTA(Y81:AA81)&lt;3),1,0)+IF(AND(OR(X81="VERIFICADA",X81="ACEPTADA"),OR(Y81="",Z81="",AA81="",W81="")),1,0)+IF(AND(X81="ACEPTADA",AND(Y81&lt;&gt;"CONFORME",Y81&lt;&gt;"ACEPTADA CON DESVIACIÓN")),1,0)+IF(AND(AB81&lt;&gt;"NINGUNO",AC81=""),1,0)+IF(AND(Y81="ACEPTADA CON DESVIACIÓN",NOT(OR(AB81="CAMBIO",AB81="DECISIÓN"))),1,0)+IF(AND(OR(X81="DIFERIDA",X81="CANCELADA",Y81="ACEPTADA CON DESVIACIÓN"),AD81=""),1,0)+IF(AND(AA81&lt;&gt;"",AA81&lt;C81),1,0)+IF(AND(AA81&lt;&gt;"",U81&lt;&gt;"",AA81&lt;U81),1,0)))</x:f>
        <x:v>0</x:v>
      </x:c>
      <x:c r="AG81" s="16" t="str">
        <x:f>IF(B81="","",IF(B81="NO","NO APLICA",IF(AF81&gt;0,"INCOMPLETA",IF(X81="CANCELADA","CANCELADA",IF(X81="DIFERIDA","DIFERIDA",IF(X81="ACEPTADA","ACEPTADA",IF(X81="VERIFICADA","VERIFICADA",IF(TODAY()&gt;S81,"VENCIDA",IF(X81="LISTA PARA VERIFICAR","POR VERIFICAR","EN CONTROL")))))))))</x:f>
      </x:c>
    </x:row>
    <x:row r="82">
      <x:c r="A82" s="16"/>
      <x:c r="B82" s="16"/>
      <x:c r="C82" s="17"/>
      <x:c r="D82" s="16"/>
      <x:c r="E82" s="16"/>
      <x:c r="F82" s="16"/>
      <x:c r="G82" s="16"/>
      <x:c r="H82" s="16"/>
      <x:c r="I82" s="16"/>
      <x:c r="J82" s="16"/>
      <x:c r="K82" s="16"/>
      <x:c r="L82" s="16"/>
      <x:c r="M82" s="16"/>
      <x:c r="N82" s="16"/>
      <x:c r="O82" s="16"/>
      <x:c r="P82" s="16"/>
      <x:c r="Q82" s="18"/>
      <x:c r="R82" s="18"/>
      <x:c r="S82" s="17"/>
      <x:c r="T82" s="16"/>
      <x:c r="U82" s="17"/>
      <x:c r="V82" s="16"/>
      <x:c r="W82" s="16"/>
      <x:c r="X82" s="16"/>
      <x:c r="Y82" s="16"/>
      <x:c r="Z82" s="16"/>
      <x:c r="AA82" s="17"/>
      <x:c r="AB82" s="16"/>
      <x:c r="AC82" s="16"/>
      <x:c r="AD82" s="16"/>
      <x:c r="AE82" s="19" t="str">
        <x:f>IF(B82="","",IF(B82="NO","",S82-TODAY()))</x:f>
      </x:c>
      <x:c r="AF82" s="19" t="n">
        <x:f>IF(B82="",0,IF(B82="NO",0,IF(A82="",1,0)+COUNTBLANK(C82:S82)+COUNTBLANK(V82:V82)+IF(Q82="COMPLETAR",1,0)+IF(R82="COMPLETAR",1,0)+IF(COUNTIF($A$6:$A$105,A82)&gt;1,1,0)+IF(S82&lt;C82,1,0)+IF(AND(U82&lt;&gt;"",U82&lt;C82),1,0)+IF(AND(OR(X82="LISTA PARA VERIFICAR",X82="VERIFICADA",X82="ACEPTADA"),OR(T82="",U82="")),1,0)+IF(AND(COUNTA(Y82:AA82)&gt;0,COUNTA(Y82:AA82)&lt;3),1,0)+IF(AND(OR(X82="VERIFICADA",X82="ACEPTADA"),OR(Y82="",Z82="",AA82="",W82="")),1,0)+IF(AND(X82="ACEPTADA",AND(Y82&lt;&gt;"CONFORME",Y82&lt;&gt;"ACEPTADA CON DESVIACIÓN")),1,0)+IF(AND(AB82&lt;&gt;"NINGUNO",AC82=""),1,0)+IF(AND(Y82="ACEPTADA CON DESVIACIÓN",NOT(OR(AB82="CAMBIO",AB82="DECISIÓN"))),1,0)+IF(AND(OR(X82="DIFERIDA",X82="CANCELADA",Y82="ACEPTADA CON DESVIACIÓN"),AD82=""),1,0)+IF(AND(AA82&lt;&gt;"",AA82&lt;C82),1,0)+IF(AND(AA82&lt;&gt;"",U82&lt;&gt;"",AA82&lt;U82),1,0)))</x:f>
        <x:v>0</x:v>
      </x:c>
      <x:c r="AG82" s="16" t="str">
        <x:f>IF(B82="","",IF(B82="NO","NO APLICA",IF(AF82&gt;0,"INCOMPLETA",IF(X82="CANCELADA","CANCELADA",IF(X82="DIFERIDA","DIFERIDA",IF(X82="ACEPTADA","ACEPTADA",IF(X82="VERIFICADA","VERIFICADA",IF(TODAY()&gt;S82,"VENCIDA",IF(X82="LISTA PARA VERIFICAR","POR VERIFICAR","EN CONTROL")))))))))</x:f>
      </x:c>
    </x:row>
    <x:row r="83">
      <x:c r="A83" s="16"/>
      <x:c r="B83" s="16"/>
      <x:c r="C83" s="17"/>
      <x:c r="D83" s="16"/>
      <x:c r="E83" s="16"/>
      <x:c r="F83" s="16"/>
      <x:c r="G83" s="16"/>
      <x:c r="H83" s="16"/>
      <x:c r="I83" s="16"/>
      <x:c r="J83" s="16"/>
      <x:c r="K83" s="16"/>
      <x:c r="L83" s="16"/>
      <x:c r="M83" s="16"/>
      <x:c r="N83" s="16"/>
      <x:c r="O83" s="16"/>
      <x:c r="P83" s="16"/>
      <x:c r="Q83" s="18"/>
      <x:c r="R83" s="18"/>
      <x:c r="S83" s="17"/>
      <x:c r="T83" s="16"/>
      <x:c r="U83" s="17"/>
      <x:c r="V83" s="16"/>
      <x:c r="W83" s="16"/>
      <x:c r="X83" s="16"/>
      <x:c r="Y83" s="16"/>
      <x:c r="Z83" s="16"/>
      <x:c r="AA83" s="17"/>
      <x:c r="AB83" s="16"/>
      <x:c r="AC83" s="16"/>
      <x:c r="AD83" s="16"/>
      <x:c r="AE83" s="19" t="str">
        <x:f>IF(B83="","",IF(B83="NO","",S83-TODAY()))</x:f>
      </x:c>
      <x:c r="AF83" s="19" t="n">
        <x:f>IF(B83="",0,IF(B83="NO",0,IF(A83="",1,0)+COUNTBLANK(C83:S83)+COUNTBLANK(V83:V83)+IF(Q83="COMPLETAR",1,0)+IF(R83="COMPLETAR",1,0)+IF(COUNTIF($A$6:$A$105,A83)&gt;1,1,0)+IF(S83&lt;C83,1,0)+IF(AND(U83&lt;&gt;"",U83&lt;C83),1,0)+IF(AND(OR(X83="LISTA PARA VERIFICAR",X83="VERIFICADA",X83="ACEPTADA"),OR(T83="",U83="")),1,0)+IF(AND(COUNTA(Y83:AA83)&gt;0,COUNTA(Y83:AA83)&lt;3),1,0)+IF(AND(OR(X83="VERIFICADA",X83="ACEPTADA"),OR(Y83="",Z83="",AA83="",W83="")),1,0)+IF(AND(X83="ACEPTADA",AND(Y83&lt;&gt;"CONFORME",Y83&lt;&gt;"ACEPTADA CON DESVIACIÓN")),1,0)+IF(AND(AB83&lt;&gt;"NINGUNO",AC83=""),1,0)+IF(AND(Y83="ACEPTADA CON DESVIACIÓN",NOT(OR(AB83="CAMBIO",AB83="DECISIÓN"))),1,0)+IF(AND(OR(X83="DIFERIDA",X83="CANCELADA",Y83="ACEPTADA CON DESVIACIÓN"),AD83=""),1,0)+IF(AND(AA83&lt;&gt;"",AA83&lt;C83),1,0)+IF(AND(AA83&lt;&gt;"",U83&lt;&gt;"",AA83&lt;U83),1,0)))</x:f>
        <x:v>0</x:v>
      </x:c>
      <x:c r="AG83" s="16" t="str">
        <x:f>IF(B83="","",IF(B83="NO","NO APLICA",IF(AF83&gt;0,"INCOMPLETA",IF(X83="CANCELADA","CANCELADA",IF(X83="DIFERIDA","DIFERIDA",IF(X83="ACEPTADA","ACEPTADA",IF(X83="VERIFICADA","VERIFICADA",IF(TODAY()&gt;S83,"VENCIDA",IF(X83="LISTA PARA VERIFICAR","POR VERIFICAR","EN CONTROL")))))))))</x:f>
      </x:c>
    </x:row>
    <x:row r="84">
      <x:c r="A84" s="16"/>
      <x:c r="B84" s="16"/>
      <x:c r="C84" s="17"/>
      <x:c r="D84" s="16"/>
      <x:c r="E84" s="16"/>
      <x:c r="F84" s="16"/>
      <x:c r="G84" s="16"/>
      <x:c r="H84" s="16"/>
      <x:c r="I84" s="16"/>
      <x:c r="J84" s="16"/>
      <x:c r="K84" s="16"/>
      <x:c r="L84" s="16"/>
      <x:c r="M84" s="16"/>
      <x:c r="N84" s="16"/>
      <x:c r="O84" s="16"/>
      <x:c r="P84" s="16"/>
      <x:c r="Q84" s="18"/>
      <x:c r="R84" s="18"/>
      <x:c r="S84" s="17"/>
      <x:c r="T84" s="16"/>
      <x:c r="U84" s="17"/>
      <x:c r="V84" s="16"/>
      <x:c r="W84" s="16"/>
      <x:c r="X84" s="16"/>
      <x:c r="Y84" s="16"/>
      <x:c r="Z84" s="16"/>
      <x:c r="AA84" s="17"/>
      <x:c r="AB84" s="16"/>
      <x:c r="AC84" s="16"/>
      <x:c r="AD84" s="16"/>
      <x:c r="AE84" s="19" t="str">
        <x:f>IF(B84="","",IF(B84="NO","",S84-TODAY()))</x:f>
      </x:c>
      <x:c r="AF84" s="19" t="n">
        <x:f>IF(B84="",0,IF(B84="NO",0,IF(A84="",1,0)+COUNTBLANK(C84:S84)+COUNTBLANK(V84:V84)+IF(Q84="COMPLETAR",1,0)+IF(R84="COMPLETAR",1,0)+IF(COUNTIF($A$6:$A$105,A84)&gt;1,1,0)+IF(S84&lt;C84,1,0)+IF(AND(U84&lt;&gt;"",U84&lt;C84),1,0)+IF(AND(OR(X84="LISTA PARA VERIFICAR",X84="VERIFICADA",X84="ACEPTADA"),OR(T84="",U84="")),1,0)+IF(AND(COUNTA(Y84:AA84)&gt;0,COUNTA(Y84:AA84)&lt;3),1,0)+IF(AND(OR(X84="VERIFICADA",X84="ACEPTADA"),OR(Y84="",Z84="",AA84="",W84="")),1,0)+IF(AND(X84="ACEPTADA",AND(Y84&lt;&gt;"CONFORME",Y84&lt;&gt;"ACEPTADA CON DESVIACIÓN")),1,0)+IF(AND(AB84&lt;&gt;"NINGUNO",AC84=""),1,0)+IF(AND(Y84="ACEPTADA CON DESVIACIÓN",NOT(OR(AB84="CAMBIO",AB84="DECISIÓN"))),1,0)+IF(AND(OR(X84="DIFERIDA",X84="CANCELADA",Y84="ACEPTADA CON DESVIACIÓN"),AD84=""),1,0)+IF(AND(AA84&lt;&gt;"",AA84&lt;C84),1,0)+IF(AND(AA84&lt;&gt;"",U84&lt;&gt;"",AA84&lt;U84),1,0)))</x:f>
        <x:v>0</x:v>
      </x:c>
      <x:c r="AG84" s="16" t="str">
        <x:f>IF(B84="","",IF(B84="NO","NO APLICA",IF(AF84&gt;0,"INCOMPLETA",IF(X84="CANCELADA","CANCELADA",IF(X84="DIFERIDA","DIFERIDA",IF(X84="ACEPTADA","ACEPTADA",IF(X84="VERIFICADA","VERIFICADA",IF(TODAY()&gt;S84,"VENCIDA",IF(X84="LISTA PARA VERIFICAR","POR VERIFICAR","EN CONTROL")))))))))</x:f>
      </x:c>
    </x:row>
    <x:row r="85">
      <x:c r="A85" s="16"/>
      <x:c r="B85" s="16"/>
      <x:c r="C85" s="17"/>
      <x:c r="D85" s="16"/>
      <x:c r="E85" s="16"/>
      <x:c r="F85" s="16"/>
      <x:c r="G85" s="16"/>
      <x:c r="H85" s="16"/>
      <x:c r="I85" s="16"/>
      <x:c r="J85" s="16"/>
      <x:c r="K85" s="16"/>
      <x:c r="L85" s="16"/>
      <x:c r="M85" s="16"/>
      <x:c r="N85" s="16"/>
      <x:c r="O85" s="16"/>
      <x:c r="P85" s="16"/>
      <x:c r="Q85" s="18"/>
      <x:c r="R85" s="18"/>
      <x:c r="S85" s="17"/>
      <x:c r="T85" s="16"/>
      <x:c r="U85" s="17"/>
      <x:c r="V85" s="16"/>
      <x:c r="W85" s="16"/>
      <x:c r="X85" s="16"/>
      <x:c r="Y85" s="16"/>
      <x:c r="Z85" s="16"/>
      <x:c r="AA85" s="17"/>
      <x:c r="AB85" s="16"/>
      <x:c r="AC85" s="16"/>
      <x:c r="AD85" s="16"/>
      <x:c r="AE85" s="19" t="str">
        <x:f>IF(B85="","",IF(B85="NO","",S85-TODAY()))</x:f>
      </x:c>
      <x:c r="AF85" s="19" t="n">
        <x:f>IF(B85="",0,IF(B85="NO",0,IF(A85="",1,0)+COUNTBLANK(C85:S85)+COUNTBLANK(V85:V85)+IF(Q85="COMPLETAR",1,0)+IF(R85="COMPLETAR",1,0)+IF(COUNTIF($A$6:$A$105,A85)&gt;1,1,0)+IF(S85&lt;C85,1,0)+IF(AND(U85&lt;&gt;"",U85&lt;C85),1,0)+IF(AND(OR(X85="LISTA PARA VERIFICAR",X85="VERIFICADA",X85="ACEPTADA"),OR(T85="",U85="")),1,0)+IF(AND(COUNTA(Y85:AA85)&gt;0,COUNTA(Y85:AA85)&lt;3),1,0)+IF(AND(OR(X85="VERIFICADA",X85="ACEPTADA"),OR(Y85="",Z85="",AA85="",W85="")),1,0)+IF(AND(X85="ACEPTADA",AND(Y85&lt;&gt;"CONFORME",Y85&lt;&gt;"ACEPTADA CON DESVIACIÓN")),1,0)+IF(AND(AB85&lt;&gt;"NINGUNO",AC85=""),1,0)+IF(AND(Y85="ACEPTADA CON DESVIACIÓN",NOT(OR(AB85="CAMBIO",AB85="DECISIÓN"))),1,0)+IF(AND(OR(X85="DIFERIDA",X85="CANCELADA",Y85="ACEPTADA CON DESVIACIÓN"),AD85=""),1,0)+IF(AND(AA85&lt;&gt;"",AA85&lt;C85),1,0)+IF(AND(AA85&lt;&gt;"",U85&lt;&gt;"",AA85&lt;U85),1,0)))</x:f>
        <x:v>0</x:v>
      </x:c>
      <x:c r="AG85" s="16" t="str">
        <x:f>IF(B85="","",IF(B85="NO","NO APLICA",IF(AF85&gt;0,"INCOMPLETA",IF(X85="CANCELADA","CANCELADA",IF(X85="DIFERIDA","DIFERIDA",IF(X85="ACEPTADA","ACEPTADA",IF(X85="VERIFICADA","VERIFICADA",IF(TODAY()&gt;S85,"VENCIDA",IF(X85="LISTA PARA VERIFICAR","POR VERIFICAR","EN CONTROL")))))))))</x:f>
      </x:c>
    </x:row>
    <x:row r="86">
      <x:c r="A86" s="16"/>
      <x:c r="B86" s="16"/>
      <x:c r="C86" s="17"/>
      <x:c r="D86" s="16"/>
      <x:c r="E86" s="16"/>
      <x:c r="F86" s="16"/>
      <x:c r="G86" s="16"/>
      <x:c r="H86" s="16"/>
      <x:c r="I86" s="16"/>
      <x:c r="J86" s="16"/>
      <x:c r="K86" s="16"/>
      <x:c r="L86" s="16"/>
      <x:c r="M86" s="16"/>
      <x:c r="N86" s="16"/>
      <x:c r="O86" s="16"/>
      <x:c r="P86" s="16"/>
      <x:c r="Q86" s="18"/>
      <x:c r="R86" s="18"/>
      <x:c r="S86" s="17"/>
      <x:c r="T86" s="16"/>
      <x:c r="U86" s="17"/>
      <x:c r="V86" s="16"/>
      <x:c r="W86" s="16"/>
      <x:c r="X86" s="16"/>
      <x:c r="Y86" s="16"/>
      <x:c r="Z86" s="16"/>
      <x:c r="AA86" s="17"/>
      <x:c r="AB86" s="16"/>
      <x:c r="AC86" s="16"/>
      <x:c r="AD86" s="16"/>
      <x:c r="AE86" s="19" t="str">
        <x:f>IF(B86="","",IF(B86="NO","",S86-TODAY()))</x:f>
      </x:c>
      <x:c r="AF86" s="19" t="n">
        <x:f>IF(B86="",0,IF(B86="NO",0,IF(A86="",1,0)+COUNTBLANK(C86:S86)+COUNTBLANK(V86:V86)+IF(Q86="COMPLETAR",1,0)+IF(R86="COMPLETAR",1,0)+IF(COUNTIF($A$6:$A$105,A86)&gt;1,1,0)+IF(S86&lt;C86,1,0)+IF(AND(U86&lt;&gt;"",U86&lt;C86),1,0)+IF(AND(OR(X86="LISTA PARA VERIFICAR",X86="VERIFICADA",X86="ACEPTADA"),OR(T86="",U86="")),1,0)+IF(AND(COUNTA(Y86:AA86)&gt;0,COUNTA(Y86:AA86)&lt;3),1,0)+IF(AND(OR(X86="VERIFICADA",X86="ACEPTADA"),OR(Y86="",Z86="",AA86="",W86="")),1,0)+IF(AND(X86="ACEPTADA",AND(Y86&lt;&gt;"CONFORME",Y86&lt;&gt;"ACEPTADA CON DESVIACIÓN")),1,0)+IF(AND(AB86&lt;&gt;"NINGUNO",AC86=""),1,0)+IF(AND(Y86="ACEPTADA CON DESVIACIÓN",NOT(OR(AB86="CAMBIO",AB86="DECISIÓN"))),1,0)+IF(AND(OR(X86="DIFERIDA",X86="CANCELADA",Y86="ACEPTADA CON DESVIACIÓN"),AD86=""),1,0)+IF(AND(AA86&lt;&gt;"",AA86&lt;C86),1,0)+IF(AND(AA86&lt;&gt;"",U86&lt;&gt;"",AA86&lt;U86),1,0)))</x:f>
        <x:v>0</x:v>
      </x:c>
      <x:c r="AG86" s="16" t="str">
        <x:f>IF(B86="","",IF(B86="NO","NO APLICA",IF(AF86&gt;0,"INCOMPLETA",IF(X86="CANCELADA","CANCELADA",IF(X86="DIFERIDA","DIFERIDA",IF(X86="ACEPTADA","ACEPTADA",IF(X86="VERIFICADA","VERIFICADA",IF(TODAY()&gt;S86,"VENCIDA",IF(X86="LISTA PARA VERIFICAR","POR VERIFICAR","EN CONTROL")))))))))</x:f>
      </x:c>
    </x:row>
    <x:row r="87">
      <x:c r="A87" s="16"/>
      <x:c r="B87" s="16"/>
      <x:c r="C87" s="17"/>
      <x:c r="D87" s="16"/>
      <x:c r="E87" s="16"/>
      <x:c r="F87" s="16"/>
      <x:c r="G87" s="16"/>
      <x:c r="H87" s="16"/>
      <x:c r="I87" s="16"/>
      <x:c r="J87" s="16"/>
      <x:c r="K87" s="16"/>
      <x:c r="L87" s="16"/>
      <x:c r="M87" s="16"/>
      <x:c r="N87" s="16"/>
      <x:c r="O87" s="16"/>
      <x:c r="P87" s="16"/>
      <x:c r="Q87" s="18"/>
      <x:c r="R87" s="18"/>
      <x:c r="S87" s="17"/>
      <x:c r="T87" s="16"/>
      <x:c r="U87" s="17"/>
      <x:c r="V87" s="16"/>
      <x:c r="W87" s="16"/>
      <x:c r="X87" s="16"/>
      <x:c r="Y87" s="16"/>
      <x:c r="Z87" s="16"/>
      <x:c r="AA87" s="17"/>
      <x:c r="AB87" s="16"/>
      <x:c r="AC87" s="16"/>
      <x:c r="AD87" s="16"/>
      <x:c r="AE87" s="19" t="str">
        <x:f>IF(B87="","",IF(B87="NO","",S87-TODAY()))</x:f>
      </x:c>
      <x:c r="AF87" s="19" t="n">
        <x:f>IF(B87="",0,IF(B87="NO",0,IF(A87="",1,0)+COUNTBLANK(C87:S87)+COUNTBLANK(V87:V87)+IF(Q87="COMPLETAR",1,0)+IF(R87="COMPLETAR",1,0)+IF(COUNTIF($A$6:$A$105,A87)&gt;1,1,0)+IF(S87&lt;C87,1,0)+IF(AND(U87&lt;&gt;"",U87&lt;C87),1,0)+IF(AND(OR(X87="LISTA PARA VERIFICAR",X87="VERIFICADA",X87="ACEPTADA"),OR(T87="",U87="")),1,0)+IF(AND(COUNTA(Y87:AA87)&gt;0,COUNTA(Y87:AA87)&lt;3),1,0)+IF(AND(OR(X87="VERIFICADA",X87="ACEPTADA"),OR(Y87="",Z87="",AA87="",W87="")),1,0)+IF(AND(X87="ACEPTADA",AND(Y87&lt;&gt;"CONFORME",Y87&lt;&gt;"ACEPTADA CON DESVIACIÓN")),1,0)+IF(AND(AB87&lt;&gt;"NINGUNO",AC87=""),1,0)+IF(AND(Y87="ACEPTADA CON DESVIACIÓN",NOT(OR(AB87="CAMBIO",AB87="DECISIÓN"))),1,0)+IF(AND(OR(X87="DIFERIDA",X87="CANCELADA",Y87="ACEPTADA CON DESVIACIÓN"),AD87=""),1,0)+IF(AND(AA87&lt;&gt;"",AA87&lt;C87),1,0)+IF(AND(AA87&lt;&gt;"",U87&lt;&gt;"",AA87&lt;U87),1,0)))</x:f>
        <x:v>0</x:v>
      </x:c>
      <x:c r="AG87" s="16" t="str">
        <x:f>IF(B87="","",IF(B87="NO","NO APLICA",IF(AF87&gt;0,"INCOMPLETA",IF(X87="CANCELADA","CANCELADA",IF(X87="DIFERIDA","DIFERIDA",IF(X87="ACEPTADA","ACEPTADA",IF(X87="VERIFICADA","VERIFICADA",IF(TODAY()&gt;S87,"VENCIDA",IF(X87="LISTA PARA VERIFICAR","POR VERIFICAR","EN CONTROL")))))))))</x:f>
      </x:c>
    </x:row>
    <x:row r="88">
      <x:c r="A88" s="16"/>
      <x:c r="B88" s="16"/>
      <x:c r="C88" s="17"/>
      <x:c r="D88" s="16"/>
      <x:c r="E88" s="16"/>
      <x:c r="F88" s="16"/>
      <x:c r="G88" s="16"/>
      <x:c r="H88" s="16"/>
      <x:c r="I88" s="16"/>
      <x:c r="J88" s="16"/>
      <x:c r="K88" s="16"/>
      <x:c r="L88" s="16"/>
      <x:c r="M88" s="16"/>
      <x:c r="N88" s="16"/>
      <x:c r="O88" s="16"/>
      <x:c r="P88" s="16"/>
      <x:c r="Q88" s="18"/>
      <x:c r="R88" s="18"/>
      <x:c r="S88" s="17"/>
      <x:c r="T88" s="16"/>
      <x:c r="U88" s="17"/>
      <x:c r="V88" s="16"/>
      <x:c r="W88" s="16"/>
      <x:c r="X88" s="16"/>
      <x:c r="Y88" s="16"/>
      <x:c r="Z88" s="16"/>
      <x:c r="AA88" s="17"/>
      <x:c r="AB88" s="16"/>
      <x:c r="AC88" s="16"/>
      <x:c r="AD88" s="16"/>
      <x:c r="AE88" s="19" t="str">
        <x:f>IF(B88="","",IF(B88="NO","",S88-TODAY()))</x:f>
      </x:c>
      <x:c r="AF88" s="19" t="n">
        <x:f>IF(B88="",0,IF(B88="NO",0,IF(A88="",1,0)+COUNTBLANK(C88:S88)+COUNTBLANK(V88:V88)+IF(Q88="COMPLETAR",1,0)+IF(R88="COMPLETAR",1,0)+IF(COUNTIF($A$6:$A$105,A88)&gt;1,1,0)+IF(S88&lt;C88,1,0)+IF(AND(U88&lt;&gt;"",U88&lt;C88),1,0)+IF(AND(OR(X88="LISTA PARA VERIFICAR",X88="VERIFICADA",X88="ACEPTADA"),OR(T88="",U88="")),1,0)+IF(AND(COUNTA(Y88:AA88)&gt;0,COUNTA(Y88:AA88)&lt;3),1,0)+IF(AND(OR(X88="VERIFICADA",X88="ACEPTADA"),OR(Y88="",Z88="",AA88="",W88="")),1,0)+IF(AND(X88="ACEPTADA",AND(Y88&lt;&gt;"CONFORME",Y88&lt;&gt;"ACEPTADA CON DESVIACIÓN")),1,0)+IF(AND(AB88&lt;&gt;"NINGUNO",AC88=""),1,0)+IF(AND(Y88="ACEPTADA CON DESVIACIÓN",NOT(OR(AB88="CAMBIO",AB88="DECISIÓN"))),1,0)+IF(AND(OR(X88="DIFERIDA",X88="CANCELADA",Y88="ACEPTADA CON DESVIACIÓN"),AD88=""),1,0)+IF(AND(AA88&lt;&gt;"",AA88&lt;C88),1,0)+IF(AND(AA88&lt;&gt;"",U88&lt;&gt;"",AA88&lt;U88),1,0)))</x:f>
        <x:v>0</x:v>
      </x:c>
      <x:c r="AG88" s="16" t="str">
        <x:f>IF(B88="","",IF(B88="NO","NO APLICA",IF(AF88&gt;0,"INCOMPLETA",IF(X88="CANCELADA","CANCELADA",IF(X88="DIFERIDA","DIFERIDA",IF(X88="ACEPTADA","ACEPTADA",IF(X88="VERIFICADA","VERIFICADA",IF(TODAY()&gt;S88,"VENCIDA",IF(X88="LISTA PARA VERIFICAR","POR VERIFICAR","EN CONTROL")))))))))</x:f>
      </x:c>
    </x:row>
    <x:row r="89">
      <x:c r="A89" s="16"/>
      <x:c r="B89" s="16"/>
      <x:c r="C89" s="17"/>
      <x:c r="D89" s="16"/>
      <x:c r="E89" s="16"/>
      <x:c r="F89" s="16"/>
      <x:c r="G89" s="16"/>
      <x:c r="H89" s="16"/>
      <x:c r="I89" s="16"/>
      <x:c r="J89" s="16"/>
      <x:c r="K89" s="16"/>
      <x:c r="L89" s="16"/>
      <x:c r="M89" s="16"/>
      <x:c r="N89" s="16"/>
      <x:c r="O89" s="16"/>
      <x:c r="P89" s="16"/>
      <x:c r="Q89" s="18"/>
      <x:c r="R89" s="18"/>
      <x:c r="S89" s="17"/>
      <x:c r="T89" s="16"/>
      <x:c r="U89" s="17"/>
      <x:c r="V89" s="16"/>
      <x:c r="W89" s="16"/>
      <x:c r="X89" s="16"/>
      <x:c r="Y89" s="16"/>
      <x:c r="Z89" s="16"/>
      <x:c r="AA89" s="17"/>
      <x:c r="AB89" s="16"/>
      <x:c r="AC89" s="16"/>
      <x:c r="AD89" s="16"/>
      <x:c r="AE89" s="19" t="str">
        <x:f>IF(B89="","",IF(B89="NO","",S89-TODAY()))</x:f>
      </x:c>
      <x:c r="AF89" s="19" t="n">
        <x:f>IF(B89="",0,IF(B89="NO",0,IF(A89="",1,0)+COUNTBLANK(C89:S89)+COUNTBLANK(V89:V89)+IF(Q89="COMPLETAR",1,0)+IF(R89="COMPLETAR",1,0)+IF(COUNTIF($A$6:$A$105,A89)&gt;1,1,0)+IF(S89&lt;C89,1,0)+IF(AND(U89&lt;&gt;"",U89&lt;C89),1,0)+IF(AND(OR(X89="LISTA PARA VERIFICAR",X89="VERIFICADA",X89="ACEPTADA"),OR(T89="",U89="")),1,0)+IF(AND(COUNTA(Y89:AA89)&gt;0,COUNTA(Y89:AA89)&lt;3),1,0)+IF(AND(OR(X89="VERIFICADA",X89="ACEPTADA"),OR(Y89="",Z89="",AA89="",W89="")),1,0)+IF(AND(X89="ACEPTADA",AND(Y89&lt;&gt;"CONFORME",Y89&lt;&gt;"ACEPTADA CON DESVIACIÓN")),1,0)+IF(AND(AB89&lt;&gt;"NINGUNO",AC89=""),1,0)+IF(AND(Y89="ACEPTADA CON DESVIACIÓN",NOT(OR(AB89="CAMBIO",AB89="DECISIÓN"))),1,0)+IF(AND(OR(X89="DIFERIDA",X89="CANCELADA",Y89="ACEPTADA CON DESVIACIÓN"),AD89=""),1,0)+IF(AND(AA89&lt;&gt;"",AA89&lt;C89),1,0)+IF(AND(AA89&lt;&gt;"",U89&lt;&gt;"",AA89&lt;U89),1,0)))</x:f>
        <x:v>0</x:v>
      </x:c>
      <x:c r="AG89" s="16" t="str">
        <x:f>IF(B89="","",IF(B89="NO","NO APLICA",IF(AF89&gt;0,"INCOMPLETA",IF(X89="CANCELADA","CANCELADA",IF(X89="DIFERIDA","DIFERIDA",IF(X89="ACEPTADA","ACEPTADA",IF(X89="VERIFICADA","VERIFICADA",IF(TODAY()&gt;S89,"VENCIDA",IF(X89="LISTA PARA VERIFICAR","POR VERIFICAR","EN CONTROL")))))))))</x:f>
      </x:c>
    </x:row>
    <x:row r="90">
      <x:c r="A90" s="16"/>
      <x:c r="B90" s="16"/>
      <x:c r="C90" s="17"/>
      <x:c r="D90" s="16"/>
      <x:c r="E90" s="16"/>
      <x:c r="F90" s="16"/>
      <x:c r="G90" s="16"/>
      <x:c r="H90" s="16"/>
      <x:c r="I90" s="16"/>
      <x:c r="J90" s="16"/>
      <x:c r="K90" s="16"/>
      <x:c r="L90" s="16"/>
      <x:c r="M90" s="16"/>
      <x:c r="N90" s="16"/>
      <x:c r="O90" s="16"/>
      <x:c r="P90" s="16"/>
      <x:c r="Q90" s="18"/>
      <x:c r="R90" s="18"/>
      <x:c r="S90" s="17"/>
      <x:c r="T90" s="16"/>
      <x:c r="U90" s="17"/>
      <x:c r="V90" s="16"/>
      <x:c r="W90" s="16"/>
      <x:c r="X90" s="16"/>
      <x:c r="Y90" s="16"/>
      <x:c r="Z90" s="16"/>
      <x:c r="AA90" s="17"/>
      <x:c r="AB90" s="16"/>
      <x:c r="AC90" s="16"/>
      <x:c r="AD90" s="16"/>
      <x:c r="AE90" s="19" t="str">
        <x:f>IF(B90="","",IF(B90="NO","",S90-TODAY()))</x:f>
      </x:c>
      <x:c r="AF90" s="19" t="n">
        <x:f>IF(B90="",0,IF(B90="NO",0,IF(A90="",1,0)+COUNTBLANK(C90:S90)+COUNTBLANK(V90:V90)+IF(Q90="COMPLETAR",1,0)+IF(R90="COMPLETAR",1,0)+IF(COUNTIF($A$6:$A$105,A90)&gt;1,1,0)+IF(S90&lt;C90,1,0)+IF(AND(U90&lt;&gt;"",U90&lt;C90),1,0)+IF(AND(OR(X90="LISTA PARA VERIFICAR",X90="VERIFICADA",X90="ACEPTADA"),OR(T90="",U90="")),1,0)+IF(AND(COUNTA(Y90:AA90)&gt;0,COUNTA(Y90:AA90)&lt;3),1,0)+IF(AND(OR(X90="VERIFICADA",X90="ACEPTADA"),OR(Y90="",Z90="",AA90="",W90="")),1,0)+IF(AND(X90="ACEPTADA",AND(Y90&lt;&gt;"CONFORME",Y90&lt;&gt;"ACEPTADA CON DESVIACIÓN")),1,0)+IF(AND(AB90&lt;&gt;"NINGUNO",AC90=""),1,0)+IF(AND(Y90="ACEPTADA CON DESVIACIÓN",NOT(OR(AB90="CAMBIO",AB90="DECISIÓN"))),1,0)+IF(AND(OR(X90="DIFERIDA",X90="CANCELADA",Y90="ACEPTADA CON DESVIACIÓN"),AD90=""),1,0)+IF(AND(AA90&lt;&gt;"",AA90&lt;C90),1,0)+IF(AND(AA90&lt;&gt;"",U90&lt;&gt;"",AA90&lt;U90),1,0)))</x:f>
        <x:v>0</x:v>
      </x:c>
      <x:c r="AG90" s="16" t="str">
        <x:f>IF(B90="","",IF(B90="NO","NO APLICA",IF(AF90&gt;0,"INCOMPLETA",IF(X90="CANCELADA","CANCELADA",IF(X90="DIFERIDA","DIFERIDA",IF(X90="ACEPTADA","ACEPTADA",IF(X90="VERIFICADA","VERIFICADA",IF(TODAY()&gt;S90,"VENCIDA",IF(X90="LISTA PARA VERIFICAR","POR VERIFICAR","EN CONTROL")))))))))</x:f>
      </x:c>
    </x:row>
    <x:row r="91">
      <x:c r="A91" s="16"/>
      <x:c r="B91" s="16"/>
      <x:c r="C91" s="17"/>
      <x:c r="D91" s="16"/>
      <x:c r="E91" s="16"/>
      <x:c r="F91" s="16"/>
      <x:c r="G91" s="16"/>
      <x:c r="H91" s="16"/>
      <x:c r="I91" s="16"/>
      <x:c r="J91" s="16"/>
      <x:c r="K91" s="16"/>
      <x:c r="L91" s="16"/>
      <x:c r="M91" s="16"/>
      <x:c r="N91" s="16"/>
      <x:c r="O91" s="16"/>
      <x:c r="P91" s="16"/>
      <x:c r="Q91" s="18"/>
      <x:c r="R91" s="18"/>
      <x:c r="S91" s="17"/>
      <x:c r="T91" s="16"/>
      <x:c r="U91" s="17"/>
      <x:c r="V91" s="16"/>
      <x:c r="W91" s="16"/>
      <x:c r="X91" s="16"/>
      <x:c r="Y91" s="16"/>
      <x:c r="Z91" s="16"/>
      <x:c r="AA91" s="17"/>
      <x:c r="AB91" s="16"/>
      <x:c r="AC91" s="16"/>
      <x:c r="AD91" s="16"/>
      <x:c r="AE91" s="19" t="str">
        <x:f>IF(B91="","",IF(B91="NO","",S91-TODAY()))</x:f>
      </x:c>
      <x:c r="AF91" s="19" t="n">
        <x:f>IF(B91="",0,IF(B91="NO",0,IF(A91="",1,0)+COUNTBLANK(C91:S91)+COUNTBLANK(V91:V91)+IF(Q91="COMPLETAR",1,0)+IF(R91="COMPLETAR",1,0)+IF(COUNTIF($A$6:$A$105,A91)&gt;1,1,0)+IF(S91&lt;C91,1,0)+IF(AND(U91&lt;&gt;"",U91&lt;C91),1,0)+IF(AND(OR(X91="LISTA PARA VERIFICAR",X91="VERIFICADA",X91="ACEPTADA"),OR(T91="",U91="")),1,0)+IF(AND(COUNTA(Y91:AA91)&gt;0,COUNTA(Y91:AA91)&lt;3),1,0)+IF(AND(OR(X91="VERIFICADA",X91="ACEPTADA"),OR(Y91="",Z91="",AA91="",W91="")),1,0)+IF(AND(X91="ACEPTADA",AND(Y91&lt;&gt;"CONFORME",Y91&lt;&gt;"ACEPTADA CON DESVIACIÓN")),1,0)+IF(AND(AB91&lt;&gt;"NINGUNO",AC91=""),1,0)+IF(AND(Y91="ACEPTADA CON DESVIACIÓN",NOT(OR(AB91="CAMBIO",AB91="DECISIÓN"))),1,0)+IF(AND(OR(X91="DIFERIDA",X91="CANCELADA",Y91="ACEPTADA CON DESVIACIÓN"),AD91=""),1,0)+IF(AND(AA91&lt;&gt;"",AA91&lt;C91),1,0)+IF(AND(AA91&lt;&gt;"",U91&lt;&gt;"",AA91&lt;U91),1,0)))</x:f>
        <x:v>0</x:v>
      </x:c>
      <x:c r="AG91" s="16" t="str">
        <x:f>IF(B91="","",IF(B91="NO","NO APLICA",IF(AF91&gt;0,"INCOMPLETA",IF(X91="CANCELADA","CANCELADA",IF(X91="DIFERIDA","DIFERIDA",IF(X91="ACEPTADA","ACEPTADA",IF(X91="VERIFICADA","VERIFICADA",IF(TODAY()&gt;S91,"VENCIDA",IF(X91="LISTA PARA VERIFICAR","POR VERIFICAR","EN CONTROL")))))))))</x:f>
      </x:c>
    </x:row>
    <x:row r="92">
      <x:c r="A92" s="16"/>
      <x:c r="B92" s="16"/>
      <x:c r="C92" s="17"/>
      <x:c r="D92" s="16"/>
      <x:c r="E92" s="16"/>
      <x:c r="F92" s="16"/>
      <x:c r="G92" s="16"/>
      <x:c r="H92" s="16"/>
      <x:c r="I92" s="16"/>
      <x:c r="J92" s="16"/>
      <x:c r="K92" s="16"/>
      <x:c r="L92" s="16"/>
      <x:c r="M92" s="16"/>
      <x:c r="N92" s="16"/>
      <x:c r="O92" s="16"/>
      <x:c r="P92" s="16"/>
      <x:c r="Q92" s="18"/>
      <x:c r="R92" s="18"/>
      <x:c r="S92" s="17"/>
      <x:c r="T92" s="16"/>
      <x:c r="U92" s="17"/>
      <x:c r="V92" s="16"/>
      <x:c r="W92" s="16"/>
      <x:c r="X92" s="16"/>
      <x:c r="Y92" s="16"/>
      <x:c r="Z92" s="16"/>
      <x:c r="AA92" s="17"/>
      <x:c r="AB92" s="16"/>
      <x:c r="AC92" s="16"/>
      <x:c r="AD92" s="16"/>
      <x:c r="AE92" s="19" t="str">
        <x:f>IF(B92="","",IF(B92="NO","",S92-TODAY()))</x:f>
      </x:c>
      <x:c r="AF92" s="19" t="n">
        <x:f>IF(B92="",0,IF(B92="NO",0,IF(A92="",1,0)+COUNTBLANK(C92:S92)+COUNTBLANK(V92:V92)+IF(Q92="COMPLETAR",1,0)+IF(R92="COMPLETAR",1,0)+IF(COUNTIF($A$6:$A$105,A92)&gt;1,1,0)+IF(S92&lt;C92,1,0)+IF(AND(U92&lt;&gt;"",U92&lt;C92),1,0)+IF(AND(OR(X92="LISTA PARA VERIFICAR",X92="VERIFICADA",X92="ACEPTADA"),OR(T92="",U92="")),1,0)+IF(AND(COUNTA(Y92:AA92)&gt;0,COUNTA(Y92:AA92)&lt;3),1,0)+IF(AND(OR(X92="VERIFICADA",X92="ACEPTADA"),OR(Y92="",Z92="",AA92="",W92="")),1,0)+IF(AND(X92="ACEPTADA",AND(Y92&lt;&gt;"CONFORME",Y92&lt;&gt;"ACEPTADA CON DESVIACIÓN")),1,0)+IF(AND(AB92&lt;&gt;"NINGUNO",AC92=""),1,0)+IF(AND(Y92="ACEPTADA CON DESVIACIÓN",NOT(OR(AB92="CAMBIO",AB92="DECISIÓN"))),1,0)+IF(AND(OR(X92="DIFERIDA",X92="CANCELADA",Y92="ACEPTADA CON DESVIACIÓN"),AD92=""),1,0)+IF(AND(AA92&lt;&gt;"",AA92&lt;C92),1,0)+IF(AND(AA92&lt;&gt;"",U92&lt;&gt;"",AA92&lt;U92),1,0)))</x:f>
        <x:v>0</x:v>
      </x:c>
      <x:c r="AG92" s="16" t="str">
        <x:f>IF(B92="","",IF(B92="NO","NO APLICA",IF(AF92&gt;0,"INCOMPLETA",IF(X92="CANCELADA","CANCELADA",IF(X92="DIFERIDA","DIFERIDA",IF(X92="ACEPTADA","ACEPTADA",IF(X92="VERIFICADA","VERIFICADA",IF(TODAY()&gt;S92,"VENCIDA",IF(X92="LISTA PARA VERIFICAR","POR VERIFICAR","EN CONTROL")))))))))</x:f>
      </x:c>
    </x:row>
    <x:row r="93">
      <x:c r="A93" s="16"/>
      <x:c r="B93" s="16"/>
      <x:c r="C93" s="17"/>
      <x:c r="D93" s="16"/>
      <x:c r="E93" s="16"/>
      <x:c r="F93" s="16"/>
      <x:c r="G93" s="16"/>
      <x:c r="H93" s="16"/>
      <x:c r="I93" s="16"/>
      <x:c r="J93" s="16"/>
      <x:c r="K93" s="16"/>
      <x:c r="L93" s="16"/>
      <x:c r="M93" s="16"/>
      <x:c r="N93" s="16"/>
      <x:c r="O93" s="16"/>
      <x:c r="P93" s="16"/>
      <x:c r="Q93" s="18"/>
      <x:c r="R93" s="18"/>
      <x:c r="S93" s="17"/>
      <x:c r="T93" s="16"/>
      <x:c r="U93" s="17"/>
      <x:c r="V93" s="16"/>
      <x:c r="W93" s="16"/>
      <x:c r="X93" s="16"/>
      <x:c r="Y93" s="16"/>
      <x:c r="Z93" s="16"/>
      <x:c r="AA93" s="17"/>
      <x:c r="AB93" s="16"/>
      <x:c r="AC93" s="16"/>
      <x:c r="AD93" s="16"/>
      <x:c r="AE93" s="19" t="str">
        <x:f>IF(B93="","",IF(B93="NO","",S93-TODAY()))</x:f>
      </x:c>
      <x:c r="AF93" s="19" t="n">
        <x:f>IF(B93="",0,IF(B93="NO",0,IF(A93="",1,0)+COUNTBLANK(C93:S93)+COUNTBLANK(V93:V93)+IF(Q93="COMPLETAR",1,0)+IF(R93="COMPLETAR",1,0)+IF(COUNTIF($A$6:$A$105,A93)&gt;1,1,0)+IF(S93&lt;C93,1,0)+IF(AND(U93&lt;&gt;"",U93&lt;C93),1,0)+IF(AND(OR(X93="LISTA PARA VERIFICAR",X93="VERIFICADA",X93="ACEPTADA"),OR(T93="",U93="")),1,0)+IF(AND(COUNTA(Y93:AA93)&gt;0,COUNTA(Y93:AA93)&lt;3),1,0)+IF(AND(OR(X93="VERIFICADA",X93="ACEPTADA"),OR(Y93="",Z93="",AA93="",W93="")),1,0)+IF(AND(X93="ACEPTADA",AND(Y93&lt;&gt;"CONFORME",Y93&lt;&gt;"ACEPTADA CON DESVIACIÓN")),1,0)+IF(AND(AB93&lt;&gt;"NINGUNO",AC93=""),1,0)+IF(AND(Y93="ACEPTADA CON DESVIACIÓN",NOT(OR(AB93="CAMBIO",AB93="DECISIÓN"))),1,0)+IF(AND(OR(X93="DIFERIDA",X93="CANCELADA",Y93="ACEPTADA CON DESVIACIÓN"),AD93=""),1,0)+IF(AND(AA93&lt;&gt;"",AA93&lt;C93),1,0)+IF(AND(AA93&lt;&gt;"",U93&lt;&gt;"",AA93&lt;U93),1,0)))</x:f>
        <x:v>0</x:v>
      </x:c>
      <x:c r="AG93" s="16" t="str">
        <x:f>IF(B93="","",IF(B93="NO","NO APLICA",IF(AF93&gt;0,"INCOMPLETA",IF(X93="CANCELADA","CANCELADA",IF(X93="DIFERIDA","DIFERIDA",IF(X93="ACEPTADA","ACEPTADA",IF(X93="VERIFICADA","VERIFICADA",IF(TODAY()&gt;S93,"VENCIDA",IF(X93="LISTA PARA VERIFICAR","POR VERIFICAR","EN CONTROL")))))))))</x:f>
      </x:c>
    </x:row>
    <x:row r="94">
      <x:c r="A94" s="16"/>
      <x:c r="B94" s="16"/>
      <x:c r="C94" s="17"/>
      <x:c r="D94" s="16"/>
      <x:c r="E94" s="16"/>
      <x:c r="F94" s="16"/>
      <x:c r="G94" s="16"/>
      <x:c r="H94" s="16"/>
      <x:c r="I94" s="16"/>
      <x:c r="J94" s="16"/>
      <x:c r="K94" s="16"/>
      <x:c r="L94" s="16"/>
      <x:c r="M94" s="16"/>
      <x:c r="N94" s="16"/>
      <x:c r="O94" s="16"/>
      <x:c r="P94" s="16"/>
      <x:c r="Q94" s="18"/>
      <x:c r="R94" s="18"/>
      <x:c r="S94" s="17"/>
      <x:c r="T94" s="16"/>
      <x:c r="U94" s="17"/>
      <x:c r="V94" s="16"/>
      <x:c r="W94" s="16"/>
      <x:c r="X94" s="16"/>
      <x:c r="Y94" s="16"/>
      <x:c r="Z94" s="16"/>
      <x:c r="AA94" s="17"/>
      <x:c r="AB94" s="16"/>
      <x:c r="AC94" s="16"/>
      <x:c r="AD94" s="16"/>
      <x:c r="AE94" s="19" t="str">
        <x:f>IF(B94="","",IF(B94="NO","",S94-TODAY()))</x:f>
      </x:c>
      <x:c r="AF94" s="19" t="n">
        <x:f>IF(B94="",0,IF(B94="NO",0,IF(A94="",1,0)+COUNTBLANK(C94:S94)+COUNTBLANK(V94:V94)+IF(Q94="COMPLETAR",1,0)+IF(R94="COMPLETAR",1,0)+IF(COUNTIF($A$6:$A$105,A94)&gt;1,1,0)+IF(S94&lt;C94,1,0)+IF(AND(U94&lt;&gt;"",U94&lt;C94),1,0)+IF(AND(OR(X94="LISTA PARA VERIFICAR",X94="VERIFICADA",X94="ACEPTADA"),OR(T94="",U94="")),1,0)+IF(AND(COUNTA(Y94:AA94)&gt;0,COUNTA(Y94:AA94)&lt;3),1,0)+IF(AND(OR(X94="VERIFICADA",X94="ACEPTADA"),OR(Y94="",Z94="",AA94="",W94="")),1,0)+IF(AND(X94="ACEPTADA",AND(Y94&lt;&gt;"CONFORME",Y94&lt;&gt;"ACEPTADA CON DESVIACIÓN")),1,0)+IF(AND(AB94&lt;&gt;"NINGUNO",AC94=""),1,0)+IF(AND(Y94="ACEPTADA CON DESVIACIÓN",NOT(OR(AB94="CAMBIO",AB94="DECISIÓN"))),1,0)+IF(AND(OR(X94="DIFERIDA",X94="CANCELADA",Y94="ACEPTADA CON DESVIACIÓN"),AD94=""),1,0)+IF(AND(AA94&lt;&gt;"",AA94&lt;C94),1,0)+IF(AND(AA94&lt;&gt;"",U94&lt;&gt;"",AA94&lt;U94),1,0)))</x:f>
        <x:v>0</x:v>
      </x:c>
      <x:c r="AG94" s="16" t="str">
        <x:f>IF(B94="","",IF(B94="NO","NO APLICA",IF(AF94&gt;0,"INCOMPLETA",IF(X94="CANCELADA","CANCELADA",IF(X94="DIFERIDA","DIFERIDA",IF(X94="ACEPTADA","ACEPTADA",IF(X94="VERIFICADA","VERIFICADA",IF(TODAY()&gt;S94,"VENCIDA",IF(X94="LISTA PARA VERIFICAR","POR VERIFICAR","EN CONTROL")))))))))</x:f>
      </x:c>
    </x:row>
    <x:row r="95">
      <x:c r="A95" s="16"/>
      <x:c r="B95" s="16"/>
      <x:c r="C95" s="17"/>
      <x:c r="D95" s="16"/>
      <x:c r="E95" s="16"/>
      <x:c r="F95" s="16"/>
      <x:c r="G95" s="16"/>
      <x:c r="H95" s="16"/>
      <x:c r="I95" s="16"/>
      <x:c r="J95" s="16"/>
      <x:c r="K95" s="16"/>
      <x:c r="L95" s="16"/>
      <x:c r="M95" s="16"/>
      <x:c r="N95" s="16"/>
      <x:c r="O95" s="16"/>
      <x:c r="P95" s="16"/>
      <x:c r="Q95" s="18"/>
      <x:c r="R95" s="18"/>
      <x:c r="S95" s="17"/>
      <x:c r="T95" s="16"/>
      <x:c r="U95" s="17"/>
      <x:c r="V95" s="16"/>
      <x:c r="W95" s="16"/>
      <x:c r="X95" s="16"/>
      <x:c r="Y95" s="16"/>
      <x:c r="Z95" s="16"/>
      <x:c r="AA95" s="17"/>
      <x:c r="AB95" s="16"/>
      <x:c r="AC95" s="16"/>
      <x:c r="AD95" s="16"/>
      <x:c r="AE95" s="19" t="str">
        <x:f>IF(B95="","",IF(B95="NO","",S95-TODAY()))</x:f>
      </x:c>
      <x:c r="AF95" s="19" t="n">
        <x:f>IF(B95="",0,IF(B95="NO",0,IF(A95="",1,0)+COUNTBLANK(C95:S95)+COUNTBLANK(V95:V95)+IF(Q95="COMPLETAR",1,0)+IF(R95="COMPLETAR",1,0)+IF(COUNTIF($A$6:$A$105,A95)&gt;1,1,0)+IF(S95&lt;C95,1,0)+IF(AND(U95&lt;&gt;"",U95&lt;C95),1,0)+IF(AND(OR(X95="LISTA PARA VERIFICAR",X95="VERIFICADA",X95="ACEPTADA"),OR(T95="",U95="")),1,0)+IF(AND(COUNTA(Y95:AA95)&gt;0,COUNTA(Y95:AA95)&lt;3),1,0)+IF(AND(OR(X95="VERIFICADA",X95="ACEPTADA"),OR(Y95="",Z95="",AA95="",W95="")),1,0)+IF(AND(X95="ACEPTADA",AND(Y95&lt;&gt;"CONFORME",Y95&lt;&gt;"ACEPTADA CON DESVIACIÓN")),1,0)+IF(AND(AB95&lt;&gt;"NINGUNO",AC95=""),1,0)+IF(AND(Y95="ACEPTADA CON DESVIACIÓN",NOT(OR(AB95="CAMBIO",AB95="DECISIÓN"))),1,0)+IF(AND(OR(X95="DIFERIDA",X95="CANCELADA",Y95="ACEPTADA CON DESVIACIÓN"),AD95=""),1,0)+IF(AND(AA95&lt;&gt;"",AA95&lt;C95),1,0)+IF(AND(AA95&lt;&gt;"",U95&lt;&gt;"",AA95&lt;U95),1,0)))</x:f>
        <x:v>0</x:v>
      </x:c>
      <x:c r="AG95" s="16" t="str">
        <x:f>IF(B95="","",IF(B95="NO","NO APLICA",IF(AF95&gt;0,"INCOMPLETA",IF(X95="CANCELADA","CANCELADA",IF(X95="DIFERIDA","DIFERIDA",IF(X95="ACEPTADA","ACEPTADA",IF(X95="VERIFICADA","VERIFICADA",IF(TODAY()&gt;S95,"VENCIDA",IF(X95="LISTA PARA VERIFICAR","POR VERIFICAR","EN CONTROL")))))))))</x:f>
      </x:c>
    </x:row>
    <x:row r="96">
      <x:c r="A96" s="16"/>
      <x:c r="B96" s="16"/>
      <x:c r="C96" s="17"/>
      <x:c r="D96" s="16"/>
      <x:c r="E96" s="16"/>
      <x:c r="F96" s="16"/>
      <x:c r="G96" s="16"/>
      <x:c r="H96" s="16"/>
      <x:c r="I96" s="16"/>
      <x:c r="J96" s="16"/>
      <x:c r="K96" s="16"/>
      <x:c r="L96" s="16"/>
      <x:c r="M96" s="16"/>
      <x:c r="N96" s="16"/>
      <x:c r="O96" s="16"/>
      <x:c r="P96" s="16"/>
      <x:c r="Q96" s="18"/>
      <x:c r="R96" s="18"/>
      <x:c r="S96" s="17"/>
      <x:c r="T96" s="16"/>
      <x:c r="U96" s="17"/>
      <x:c r="V96" s="16"/>
      <x:c r="W96" s="16"/>
      <x:c r="X96" s="16"/>
      <x:c r="Y96" s="16"/>
      <x:c r="Z96" s="16"/>
      <x:c r="AA96" s="17"/>
      <x:c r="AB96" s="16"/>
      <x:c r="AC96" s="16"/>
      <x:c r="AD96" s="16"/>
      <x:c r="AE96" s="19" t="str">
        <x:f>IF(B96="","",IF(B96="NO","",S96-TODAY()))</x:f>
      </x:c>
      <x:c r="AF96" s="19" t="n">
        <x:f>IF(B96="",0,IF(B96="NO",0,IF(A96="",1,0)+COUNTBLANK(C96:S96)+COUNTBLANK(V96:V96)+IF(Q96="COMPLETAR",1,0)+IF(R96="COMPLETAR",1,0)+IF(COUNTIF($A$6:$A$105,A96)&gt;1,1,0)+IF(S96&lt;C96,1,0)+IF(AND(U96&lt;&gt;"",U96&lt;C96),1,0)+IF(AND(OR(X96="LISTA PARA VERIFICAR",X96="VERIFICADA",X96="ACEPTADA"),OR(T96="",U96="")),1,0)+IF(AND(COUNTA(Y96:AA96)&gt;0,COUNTA(Y96:AA96)&lt;3),1,0)+IF(AND(OR(X96="VERIFICADA",X96="ACEPTADA"),OR(Y96="",Z96="",AA96="",W96="")),1,0)+IF(AND(X96="ACEPTADA",AND(Y96&lt;&gt;"CONFORME",Y96&lt;&gt;"ACEPTADA CON DESVIACIÓN")),1,0)+IF(AND(AB96&lt;&gt;"NINGUNO",AC96=""),1,0)+IF(AND(Y96="ACEPTADA CON DESVIACIÓN",NOT(OR(AB96="CAMBIO",AB96="DECISIÓN"))),1,0)+IF(AND(OR(X96="DIFERIDA",X96="CANCELADA",Y96="ACEPTADA CON DESVIACIÓN"),AD96=""),1,0)+IF(AND(AA96&lt;&gt;"",AA96&lt;C96),1,0)+IF(AND(AA96&lt;&gt;"",U96&lt;&gt;"",AA96&lt;U96),1,0)))</x:f>
        <x:v>0</x:v>
      </x:c>
      <x:c r="AG96" s="16" t="str">
        <x:f>IF(B96="","",IF(B96="NO","NO APLICA",IF(AF96&gt;0,"INCOMPLETA",IF(X96="CANCELADA","CANCELADA",IF(X96="DIFERIDA","DIFERIDA",IF(X96="ACEPTADA","ACEPTADA",IF(X96="VERIFICADA","VERIFICADA",IF(TODAY()&gt;S96,"VENCIDA",IF(X96="LISTA PARA VERIFICAR","POR VERIFICAR","EN CONTROL")))))))))</x:f>
      </x:c>
    </x:row>
    <x:row r="97">
      <x:c r="A97" s="16"/>
      <x:c r="B97" s="16"/>
      <x:c r="C97" s="17"/>
      <x:c r="D97" s="16"/>
      <x:c r="E97" s="16"/>
      <x:c r="F97" s="16"/>
      <x:c r="G97" s="16"/>
      <x:c r="H97" s="16"/>
      <x:c r="I97" s="16"/>
      <x:c r="J97" s="16"/>
      <x:c r="K97" s="16"/>
      <x:c r="L97" s="16"/>
      <x:c r="M97" s="16"/>
      <x:c r="N97" s="16"/>
      <x:c r="O97" s="16"/>
      <x:c r="P97" s="16"/>
      <x:c r="Q97" s="18"/>
      <x:c r="R97" s="18"/>
      <x:c r="S97" s="17"/>
      <x:c r="T97" s="16"/>
      <x:c r="U97" s="17"/>
      <x:c r="V97" s="16"/>
      <x:c r="W97" s="16"/>
      <x:c r="X97" s="16"/>
      <x:c r="Y97" s="16"/>
      <x:c r="Z97" s="16"/>
      <x:c r="AA97" s="17"/>
      <x:c r="AB97" s="16"/>
      <x:c r="AC97" s="16"/>
      <x:c r="AD97" s="16"/>
      <x:c r="AE97" s="19" t="str">
        <x:f>IF(B97="","",IF(B97="NO","",S97-TODAY()))</x:f>
      </x:c>
      <x:c r="AF97" s="19" t="n">
        <x:f>IF(B97="",0,IF(B97="NO",0,IF(A97="",1,0)+COUNTBLANK(C97:S97)+COUNTBLANK(V97:V97)+IF(Q97="COMPLETAR",1,0)+IF(R97="COMPLETAR",1,0)+IF(COUNTIF($A$6:$A$105,A97)&gt;1,1,0)+IF(S97&lt;C97,1,0)+IF(AND(U97&lt;&gt;"",U97&lt;C97),1,0)+IF(AND(OR(X97="LISTA PARA VERIFICAR",X97="VERIFICADA",X97="ACEPTADA"),OR(T97="",U97="")),1,0)+IF(AND(COUNTA(Y97:AA97)&gt;0,COUNTA(Y97:AA97)&lt;3),1,0)+IF(AND(OR(X97="VERIFICADA",X97="ACEPTADA"),OR(Y97="",Z97="",AA97="",W97="")),1,0)+IF(AND(X97="ACEPTADA",AND(Y97&lt;&gt;"CONFORME",Y97&lt;&gt;"ACEPTADA CON DESVIACIÓN")),1,0)+IF(AND(AB97&lt;&gt;"NINGUNO",AC97=""),1,0)+IF(AND(Y97="ACEPTADA CON DESVIACIÓN",NOT(OR(AB97="CAMBIO",AB97="DECISIÓN"))),1,0)+IF(AND(OR(X97="DIFERIDA",X97="CANCELADA",Y97="ACEPTADA CON DESVIACIÓN"),AD97=""),1,0)+IF(AND(AA97&lt;&gt;"",AA97&lt;C97),1,0)+IF(AND(AA97&lt;&gt;"",U97&lt;&gt;"",AA97&lt;U97),1,0)))</x:f>
        <x:v>0</x:v>
      </x:c>
      <x:c r="AG97" s="16" t="str">
        <x:f>IF(B97="","",IF(B97="NO","NO APLICA",IF(AF97&gt;0,"INCOMPLETA",IF(X97="CANCELADA","CANCELADA",IF(X97="DIFERIDA","DIFERIDA",IF(X97="ACEPTADA","ACEPTADA",IF(X97="VERIFICADA","VERIFICADA",IF(TODAY()&gt;S97,"VENCIDA",IF(X97="LISTA PARA VERIFICAR","POR VERIFICAR","EN CONTROL")))))))))</x:f>
      </x:c>
    </x:row>
    <x:row r="98">
      <x:c r="A98" s="16"/>
      <x:c r="B98" s="16"/>
      <x:c r="C98" s="17"/>
      <x:c r="D98" s="16"/>
      <x:c r="E98" s="16"/>
      <x:c r="F98" s="16"/>
      <x:c r="G98" s="16"/>
      <x:c r="H98" s="16"/>
      <x:c r="I98" s="16"/>
      <x:c r="J98" s="16"/>
      <x:c r="K98" s="16"/>
      <x:c r="L98" s="16"/>
      <x:c r="M98" s="16"/>
      <x:c r="N98" s="16"/>
      <x:c r="O98" s="16"/>
      <x:c r="P98" s="16"/>
      <x:c r="Q98" s="18"/>
      <x:c r="R98" s="18"/>
      <x:c r="S98" s="17"/>
      <x:c r="T98" s="16"/>
      <x:c r="U98" s="17"/>
      <x:c r="V98" s="16"/>
      <x:c r="W98" s="16"/>
      <x:c r="X98" s="16"/>
      <x:c r="Y98" s="16"/>
      <x:c r="Z98" s="16"/>
      <x:c r="AA98" s="17"/>
      <x:c r="AB98" s="16"/>
      <x:c r="AC98" s="16"/>
      <x:c r="AD98" s="16"/>
      <x:c r="AE98" s="19" t="str">
        <x:f>IF(B98="","",IF(B98="NO","",S98-TODAY()))</x:f>
      </x:c>
      <x:c r="AF98" s="19" t="n">
        <x:f>IF(B98="",0,IF(B98="NO",0,IF(A98="",1,0)+COUNTBLANK(C98:S98)+COUNTBLANK(V98:V98)+IF(Q98="COMPLETAR",1,0)+IF(R98="COMPLETAR",1,0)+IF(COUNTIF($A$6:$A$105,A98)&gt;1,1,0)+IF(S98&lt;C98,1,0)+IF(AND(U98&lt;&gt;"",U98&lt;C98),1,0)+IF(AND(OR(X98="LISTA PARA VERIFICAR",X98="VERIFICADA",X98="ACEPTADA"),OR(T98="",U98="")),1,0)+IF(AND(COUNTA(Y98:AA98)&gt;0,COUNTA(Y98:AA98)&lt;3),1,0)+IF(AND(OR(X98="VERIFICADA",X98="ACEPTADA"),OR(Y98="",Z98="",AA98="",W98="")),1,0)+IF(AND(X98="ACEPTADA",AND(Y98&lt;&gt;"CONFORME",Y98&lt;&gt;"ACEPTADA CON DESVIACIÓN")),1,0)+IF(AND(AB98&lt;&gt;"NINGUNO",AC98=""),1,0)+IF(AND(Y98="ACEPTADA CON DESVIACIÓN",NOT(OR(AB98="CAMBIO",AB98="DECISIÓN"))),1,0)+IF(AND(OR(X98="DIFERIDA",X98="CANCELADA",Y98="ACEPTADA CON DESVIACIÓN"),AD98=""),1,0)+IF(AND(AA98&lt;&gt;"",AA98&lt;C98),1,0)+IF(AND(AA98&lt;&gt;"",U98&lt;&gt;"",AA98&lt;U98),1,0)))</x:f>
        <x:v>0</x:v>
      </x:c>
      <x:c r="AG98" s="16" t="str">
        <x:f>IF(B98="","",IF(B98="NO","NO APLICA",IF(AF98&gt;0,"INCOMPLETA",IF(X98="CANCELADA","CANCELADA",IF(X98="DIFERIDA","DIFERIDA",IF(X98="ACEPTADA","ACEPTADA",IF(X98="VERIFICADA","VERIFICADA",IF(TODAY()&gt;S98,"VENCIDA",IF(X98="LISTA PARA VERIFICAR","POR VERIFICAR","EN CONTROL")))))))))</x:f>
      </x:c>
    </x:row>
    <x:row r="99">
      <x:c r="A99" s="16"/>
      <x:c r="B99" s="16"/>
      <x:c r="C99" s="17"/>
      <x:c r="D99" s="16"/>
      <x:c r="E99" s="16"/>
      <x:c r="F99" s="16"/>
      <x:c r="G99" s="16"/>
      <x:c r="H99" s="16"/>
      <x:c r="I99" s="16"/>
      <x:c r="J99" s="16"/>
      <x:c r="K99" s="16"/>
      <x:c r="L99" s="16"/>
      <x:c r="M99" s="16"/>
      <x:c r="N99" s="16"/>
      <x:c r="O99" s="16"/>
      <x:c r="P99" s="16"/>
      <x:c r="Q99" s="18"/>
      <x:c r="R99" s="18"/>
      <x:c r="S99" s="17"/>
      <x:c r="T99" s="16"/>
      <x:c r="U99" s="17"/>
      <x:c r="V99" s="16"/>
      <x:c r="W99" s="16"/>
      <x:c r="X99" s="16"/>
      <x:c r="Y99" s="16"/>
      <x:c r="Z99" s="16"/>
      <x:c r="AA99" s="17"/>
      <x:c r="AB99" s="16"/>
      <x:c r="AC99" s="16"/>
      <x:c r="AD99" s="16"/>
      <x:c r="AE99" s="19" t="str">
        <x:f>IF(B99="","",IF(B99="NO","",S99-TODAY()))</x:f>
      </x:c>
      <x:c r="AF99" s="19" t="n">
        <x:f>IF(B99="",0,IF(B99="NO",0,IF(A99="",1,0)+COUNTBLANK(C99:S99)+COUNTBLANK(V99:V99)+IF(Q99="COMPLETAR",1,0)+IF(R99="COMPLETAR",1,0)+IF(COUNTIF($A$6:$A$105,A99)&gt;1,1,0)+IF(S99&lt;C99,1,0)+IF(AND(U99&lt;&gt;"",U99&lt;C99),1,0)+IF(AND(OR(X99="LISTA PARA VERIFICAR",X99="VERIFICADA",X99="ACEPTADA"),OR(T99="",U99="")),1,0)+IF(AND(COUNTA(Y99:AA99)&gt;0,COUNTA(Y99:AA99)&lt;3),1,0)+IF(AND(OR(X99="VERIFICADA",X99="ACEPTADA"),OR(Y99="",Z99="",AA99="",W99="")),1,0)+IF(AND(X99="ACEPTADA",AND(Y99&lt;&gt;"CONFORME",Y99&lt;&gt;"ACEPTADA CON DESVIACIÓN")),1,0)+IF(AND(AB99&lt;&gt;"NINGUNO",AC99=""),1,0)+IF(AND(Y99="ACEPTADA CON DESVIACIÓN",NOT(OR(AB99="CAMBIO",AB99="DECISIÓN"))),1,0)+IF(AND(OR(X99="DIFERIDA",X99="CANCELADA",Y99="ACEPTADA CON DESVIACIÓN"),AD99=""),1,0)+IF(AND(AA99&lt;&gt;"",AA99&lt;C99),1,0)+IF(AND(AA99&lt;&gt;"",U99&lt;&gt;"",AA99&lt;U99),1,0)))</x:f>
        <x:v>0</x:v>
      </x:c>
      <x:c r="AG99" s="16" t="str">
        <x:f>IF(B99="","",IF(B99="NO","NO APLICA",IF(AF99&gt;0,"INCOMPLETA",IF(X99="CANCELADA","CANCELADA",IF(X99="DIFERIDA","DIFERIDA",IF(X99="ACEPTADA","ACEPTADA",IF(X99="VERIFICADA","VERIFICADA",IF(TODAY()&gt;S99,"VENCIDA",IF(X99="LISTA PARA VERIFICAR","POR VERIFICAR","EN CONTROL")))))))))</x:f>
      </x:c>
    </x:row>
    <x:row r="100">
      <x:c r="A100" s="16"/>
      <x:c r="B100" s="16"/>
      <x:c r="C100" s="17"/>
      <x:c r="D100" s="16"/>
      <x:c r="E100" s="16"/>
      <x:c r="F100" s="16"/>
      <x:c r="G100" s="16"/>
      <x:c r="H100" s="16"/>
      <x:c r="I100" s="16"/>
      <x:c r="J100" s="16"/>
      <x:c r="K100" s="16"/>
      <x:c r="L100" s="16"/>
      <x:c r="M100" s="16"/>
      <x:c r="N100" s="16"/>
      <x:c r="O100" s="16"/>
      <x:c r="P100" s="16"/>
      <x:c r="Q100" s="18"/>
      <x:c r="R100" s="18"/>
      <x:c r="S100" s="17"/>
      <x:c r="T100" s="16"/>
      <x:c r="U100" s="17"/>
      <x:c r="V100" s="16"/>
      <x:c r="W100" s="16"/>
      <x:c r="X100" s="16"/>
      <x:c r="Y100" s="16"/>
      <x:c r="Z100" s="16"/>
      <x:c r="AA100" s="17"/>
      <x:c r="AB100" s="16"/>
      <x:c r="AC100" s="16"/>
      <x:c r="AD100" s="16"/>
      <x:c r="AE100" s="19" t="str">
        <x:f>IF(B100="","",IF(B100="NO","",S100-TODAY()))</x:f>
      </x:c>
      <x:c r="AF100" s="19" t="n">
        <x:f>IF(B100="",0,IF(B100="NO",0,IF(A100="",1,0)+COUNTBLANK(C100:S100)+COUNTBLANK(V100:V100)+IF(Q100="COMPLETAR",1,0)+IF(R100="COMPLETAR",1,0)+IF(COUNTIF($A$6:$A$105,A100)&gt;1,1,0)+IF(S100&lt;C100,1,0)+IF(AND(U100&lt;&gt;"",U100&lt;C100),1,0)+IF(AND(OR(X100="LISTA PARA VERIFICAR",X100="VERIFICADA",X100="ACEPTADA"),OR(T100="",U100="")),1,0)+IF(AND(COUNTA(Y100:AA100)&gt;0,COUNTA(Y100:AA100)&lt;3),1,0)+IF(AND(OR(X100="VERIFICADA",X100="ACEPTADA"),OR(Y100="",Z100="",AA100="",W100="")),1,0)+IF(AND(X100="ACEPTADA",AND(Y100&lt;&gt;"CONFORME",Y100&lt;&gt;"ACEPTADA CON DESVIACIÓN")),1,0)+IF(AND(AB100&lt;&gt;"NINGUNO",AC100=""),1,0)+IF(AND(Y100="ACEPTADA CON DESVIACIÓN",NOT(OR(AB100="CAMBIO",AB100="DECISIÓN"))),1,0)+IF(AND(OR(X100="DIFERIDA",X100="CANCELADA",Y100="ACEPTADA CON DESVIACIÓN"),AD100=""),1,0)+IF(AND(AA100&lt;&gt;"",AA100&lt;C100),1,0)+IF(AND(AA100&lt;&gt;"",U100&lt;&gt;"",AA100&lt;U100),1,0)))</x:f>
        <x:v>0</x:v>
      </x:c>
      <x:c r="AG100" s="16" t="str">
        <x:f>IF(B100="","",IF(B100="NO","NO APLICA",IF(AF100&gt;0,"INCOMPLETA",IF(X100="CANCELADA","CANCELADA",IF(X100="DIFERIDA","DIFERIDA",IF(X100="ACEPTADA","ACEPTADA",IF(X100="VERIFICADA","VERIFICADA",IF(TODAY()&gt;S100,"VENCIDA",IF(X100="LISTA PARA VERIFICAR","POR VERIFICAR","EN CONTROL")))))))))</x:f>
      </x:c>
    </x:row>
    <x:row r="101">
      <x:c r="A101" s="16"/>
      <x:c r="B101" s="16"/>
      <x:c r="C101" s="17"/>
      <x:c r="D101" s="16"/>
      <x:c r="E101" s="16"/>
      <x:c r="F101" s="16"/>
      <x:c r="G101" s="16"/>
      <x:c r="H101" s="16"/>
      <x:c r="I101" s="16"/>
      <x:c r="J101" s="16"/>
      <x:c r="K101" s="16"/>
      <x:c r="L101" s="16"/>
      <x:c r="M101" s="16"/>
      <x:c r="N101" s="16"/>
      <x:c r="O101" s="16"/>
      <x:c r="P101" s="16"/>
      <x:c r="Q101" s="18"/>
      <x:c r="R101" s="18"/>
      <x:c r="S101" s="17"/>
      <x:c r="T101" s="16"/>
      <x:c r="U101" s="17"/>
      <x:c r="V101" s="16"/>
      <x:c r="W101" s="16"/>
      <x:c r="X101" s="16"/>
      <x:c r="Y101" s="16"/>
      <x:c r="Z101" s="16"/>
      <x:c r="AA101" s="17"/>
      <x:c r="AB101" s="16"/>
      <x:c r="AC101" s="16"/>
      <x:c r="AD101" s="16"/>
      <x:c r="AE101" s="19" t="str">
        <x:f>IF(B101="","",IF(B101="NO","",S101-TODAY()))</x:f>
      </x:c>
      <x:c r="AF101" s="19" t="n">
        <x:f>IF(B101="",0,IF(B101="NO",0,IF(A101="",1,0)+COUNTBLANK(C101:S101)+COUNTBLANK(V101:V101)+IF(Q101="COMPLETAR",1,0)+IF(R101="COMPLETAR",1,0)+IF(COUNTIF($A$6:$A$105,A101)&gt;1,1,0)+IF(S101&lt;C101,1,0)+IF(AND(U101&lt;&gt;"",U101&lt;C101),1,0)+IF(AND(OR(X101="LISTA PARA VERIFICAR",X101="VERIFICADA",X101="ACEPTADA"),OR(T101="",U101="")),1,0)+IF(AND(COUNTA(Y101:AA101)&gt;0,COUNTA(Y101:AA101)&lt;3),1,0)+IF(AND(OR(X101="VERIFICADA",X101="ACEPTADA"),OR(Y101="",Z101="",AA101="",W101="")),1,0)+IF(AND(X101="ACEPTADA",AND(Y101&lt;&gt;"CONFORME",Y101&lt;&gt;"ACEPTADA CON DESVIACIÓN")),1,0)+IF(AND(AB101&lt;&gt;"NINGUNO",AC101=""),1,0)+IF(AND(Y101="ACEPTADA CON DESVIACIÓN",NOT(OR(AB101="CAMBIO",AB101="DECISIÓN"))),1,0)+IF(AND(OR(X101="DIFERIDA",X101="CANCELADA",Y101="ACEPTADA CON DESVIACIÓN"),AD101=""),1,0)+IF(AND(AA101&lt;&gt;"",AA101&lt;C101),1,0)+IF(AND(AA101&lt;&gt;"",U101&lt;&gt;"",AA101&lt;U101),1,0)))</x:f>
        <x:v>0</x:v>
      </x:c>
      <x:c r="AG101" s="16" t="str">
        <x:f>IF(B101="","",IF(B101="NO","NO APLICA",IF(AF101&gt;0,"INCOMPLETA",IF(X101="CANCELADA","CANCELADA",IF(X101="DIFERIDA","DIFERIDA",IF(X101="ACEPTADA","ACEPTADA",IF(X101="VERIFICADA","VERIFICADA",IF(TODAY()&gt;S101,"VENCIDA",IF(X101="LISTA PARA VERIFICAR","POR VERIFICAR","EN CONTROL")))))))))</x:f>
      </x:c>
    </x:row>
    <x:row r="102">
      <x:c r="A102" s="16"/>
      <x:c r="B102" s="16"/>
      <x:c r="C102" s="17"/>
      <x:c r="D102" s="16"/>
      <x:c r="E102" s="16"/>
      <x:c r="F102" s="16"/>
      <x:c r="G102" s="16"/>
      <x:c r="H102" s="16"/>
      <x:c r="I102" s="16"/>
      <x:c r="J102" s="16"/>
      <x:c r="K102" s="16"/>
      <x:c r="L102" s="16"/>
      <x:c r="M102" s="16"/>
      <x:c r="N102" s="16"/>
      <x:c r="O102" s="16"/>
      <x:c r="P102" s="16"/>
      <x:c r="Q102" s="18"/>
      <x:c r="R102" s="18"/>
      <x:c r="S102" s="17"/>
      <x:c r="T102" s="16"/>
      <x:c r="U102" s="17"/>
      <x:c r="V102" s="16"/>
      <x:c r="W102" s="16"/>
      <x:c r="X102" s="16"/>
      <x:c r="Y102" s="16"/>
      <x:c r="Z102" s="16"/>
      <x:c r="AA102" s="17"/>
      <x:c r="AB102" s="16"/>
      <x:c r="AC102" s="16"/>
      <x:c r="AD102" s="16"/>
      <x:c r="AE102" s="19" t="str">
        <x:f>IF(B102="","",IF(B102="NO","",S102-TODAY()))</x:f>
      </x:c>
      <x:c r="AF102" s="19" t="n">
        <x:f>IF(B102="",0,IF(B102="NO",0,IF(A102="",1,0)+COUNTBLANK(C102:S102)+COUNTBLANK(V102:V102)+IF(Q102="COMPLETAR",1,0)+IF(R102="COMPLETAR",1,0)+IF(COUNTIF($A$6:$A$105,A102)&gt;1,1,0)+IF(S102&lt;C102,1,0)+IF(AND(U102&lt;&gt;"",U102&lt;C102),1,0)+IF(AND(OR(X102="LISTA PARA VERIFICAR",X102="VERIFICADA",X102="ACEPTADA"),OR(T102="",U102="")),1,0)+IF(AND(COUNTA(Y102:AA102)&gt;0,COUNTA(Y102:AA102)&lt;3),1,0)+IF(AND(OR(X102="VERIFICADA",X102="ACEPTADA"),OR(Y102="",Z102="",AA102="",W102="")),1,0)+IF(AND(X102="ACEPTADA",AND(Y102&lt;&gt;"CONFORME",Y102&lt;&gt;"ACEPTADA CON DESVIACIÓN")),1,0)+IF(AND(AB102&lt;&gt;"NINGUNO",AC102=""),1,0)+IF(AND(Y102="ACEPTADA CON DESVIACIÓN",NOT(OR(AB102="CAMBIO",AB102="DECISIÓN"))),1,0)+IF(AND(OR(X102="DIFERIDA",X102="CANCELADA",Y102="ACEPTADA CON DESVIACIÓN"),AD102=""),1,0)+IF(AND(AA102&lt;&gt;"",AA102&lt;C102),1,0)+IF(AND(AA102&lt;&gt;"",U102&lt;&gt;"",AA102&lt;U102),1,0)))</x:f>
        <x:v>0</x:v>
      </x:c>
      <x:c r="AG102" s="16" t="str">
        <x:f>IF(B102="","",IF(B102="NO","NO APLICA",IF(AF102&gt;0,"INCOMPLETA",IF(X102="CANCELADA","CANCELADA",IF(X102="DIFERIDA","DIFERIDA",IF(X102="ACEPTADA","ACEPTADA",IF(X102="VERIFICADA","VERIFICADA",IF(TODAY()&gt;S102,"VENCIDA",IF(X102="LISTA PARA VERIFICAR","POR VERIFICAR","EN CONTROL")))))))))</x:f>
      </x:c>
    </x:row>
    <x:row r="103">
      <x:c r="A103" s="16"/>
      <x:c r="B103" s="16"/>
      <x:c r="C103" s="17"/>
      <x:c r="D103" s="16"/>
      <x:c r="E103" s="16"/>
      <x:c r="F103" s="16"/>
      <x:c r="G103" s="16"/>
      <x:c r="H103" s="16"/>
      <x:c r="I103" s="16"/>
      <x:c r="J103" s="16"/>
      <x:c r="K103" s="16"/>
      <x:c r="L103" s="16"/>
      <x:c r="M103" s="16"/>
      <x:c r="N103" s="16"/>
      <x:c r="O103" s="16"/>
      <x:c r="P103" s="16"/>
      <x:c r="Q103" s="18"/>
      <x:c r="R103" s="18"/>
      <x:c r="S103" s="17"/>
      <x:c r="T103" s="16"/>
      <x:c r="U103" s="17"/>
      <x:c r="V103" s="16"/>
      <x:c r="W103" s="16"/>
      <x:c r="X103" s="16"/>
      <x:c r="Y103" s="16"/>
      <x:c r="Z103" s="16"/>
      <x:c r="AA103" s="17"/>
      <x:c r="AB103" s="16"/>
      <x:c r="AC103" s="16"/>
      <x:c r="AD103" s="16"/>
      <x:c r="AE103" s="19" t="str">
        <x:f>IF(B103="","",IF(B103="NO","",S103-TODAY()))</x:f>
      </x:c>
      <x:c r="AF103" s="19" t="n">
        <x:f>IF(B103="",0,IF(B103="NO",0,IF(A103="",1,0)+COUNTBLANK(C103:S103)+COUNTBLANK(V103:V103)+IF(Q103="COMPLETAR",1,0)+IF(R103="COMPLETAR",1,0)+IF(COUNTIF($A$6:$A$105,A103)&gt;1,1,0)+IF(S103&lt;C103,1,0)+IF(AND(U103&lt;&gt;"",U103&lt;C103),1,0)+IF(AND(OR(X103="LISTA PARA VERIFICAR",X103="VERIFICADA",X103="ACEPTADA"),OR(T103="",U103="")),1,0)+IF(AND(COUNTA(Y103:AA103)&gt;0,COUNTA(Y103:AA103)&lt;3),1,0)+IF(AND(OR(X103="VERIFICADA",X103="ACEPTADA"),OR(Y103="",Z103="",AA103="",W103="")),1,0)+IF(AND(X103="ACEPTADA",AND(Y103&lt;&gt;"CONFORME",Y103&lt;&gt;"ACEPTADA CON DESVIACIÓN")),1,0)+IF(AND(AB103&lt;&gt;"NINGUNO",AC103=""),1,0)+IF(AND(Y103="ACEPTADA CON DESVIACIÓN",NOT(OR(AB103="CAMBIO",AB103="DECISIÓN"))),1,0)+IF(AND(OR(X103="DIFERIDA",X103="CANCELADA",Y103="ACEPTADA CON DESVIACIÓN"),AD103=""),1,0)+IF(AND(AA103&lt;&gt;"",AA103&lt;C103),1,0)+IF(AND(AA103&lt;&gt;"",U103&lt;&gt;"",AA103&lt;U103),1,0)))</x:f>
        <x:v>0</x:v>
      </x:c>
      <x:c r="AG103" s="16" t="str">
        <x:f>IF(B103="","",IF(B103="NO","NO APLICA",IF(AF103&gt;0,"INCOMPLETA",IF(X103="CANCELADA","CANCELADA",IF(X103="DIFERIDA","DIFERIDA",IF(X103="ACEPTADA","ACEPTADA",IF(X103="VERIFICADA","VERIFICADA",IF(TODAY()&gt;S103,"VENCIDA",IF(X103="LISTA PARA VERIFICAR","POR VERIFICAR","EN CONTROL")))))))))</x:f>
      </x:c>
    </x:row>
    <x:row r="104">
      <x:c r="A104" s="16"/>
      <x:c r="B104" s="16"/>
      <x:c r="C104" s="17"/>
      <x:c r="D104" s="16"/>
      <x:c r="E104" s="16"/>
      <x:c r="F104" s="16"/>
      <x:c r="G104" s="16"/>
      <x:c r="H104" s="16"/>
      <x:c r="I104" s="16"/>
      <x:c r="J104" s="16"/>
      <x:c r="K104" s="16"/>
      <x:c r="L104" s="16"/>
      <x:c r="M104" s="16"/>
      <x:c r="N104" s="16"/>
      <x:c r="O104" s="16"/>
      <x:c r="P104" s="16"/>
      <x:c r="Q104" s="18"/>
      <x:c r="R104" s="18"/>
      <x:c r="S104" s="17"/>
      <x:c r="T104" s="16"/>
      <x:c r="U104" s="17"/>
      <x:c r="V104" s="16"/>
      <x:c r="W104" s="16"/>
      <x:c r="X104" s="16"/>
      <x:c r="Y104" s="16"/>
      <x:c r="Z104" s="16"/>
      <x:c r="AA104" s="17"/>
      <x:c r="AB104" s="16"/>
      <x:c r="AC104" s="16"/>
      <x:c r="AD104" s="16"/>
      <x:c r="AE104" s="19" t="str">
        <x:f>IF(B104="","",IF(B104="NO","",S104-TODAY()))</x:f>
      </x:c>
      <x:c r="AF104" s="19" t="n">
        <x:f>IF(B104="",0,IF(B104="NO",0,IF(A104="",1,0)+COUNTBLANK(C104:S104)+COUNTBLANK(V104:V104)+IF(Q104="COMPLETAR",1,0)+IF(R104="COMPLETAR",1,0)+IF(COUNTIF($A$6:$A$105,A104)&gt;1,1,0)+IF(S104&lt;C104,1,0)+IF(AND(U104&lt;&gt;"",U104&lt;C104),1,0)+IF(AND(OR(X104="LISTA PARA VERIFICAR",X104="VERIFICADA",X104="ACEPTADA"),OR(T104="",U104="")),1,0)+IF(AND(COUNTA(Y104:AA104)&gt;0,COUNTA(Y104:AA104)&lt;3),1,0)+IF(AND(OR(X104="VERIFICADA",X104="ACEPTADA"),OR(Y104="",Z104="",AA104="",W104="")),1,0)+IF(AND(X104="ACEPTADA",AND(Y104&lt;&gt;"CONFORME",Y104&lt;&gt;"ACEPTADA CON DESVIACIÓN")),1,0)+IF(AND(AB104&lt;&gt;"NINGUNO",AC104=""),1,0)+IF(AND(Y104="ACEPTADA CON DESVIACIÓN",NOT(OR(AB104="CAMBIO",AB104="DECISIÓN"))),1,0)+IF(AND(OR(X104="DIFERIDA",X104="CANCELADA",Y104="ACEPTADA CON DESVIACIÓN"),AD104=""),1,0)+IF(AND(AA104&lt;&gt;"",AA104&lt;C104),1,0)+IF(AND(AA104&lt;&gt;"",U104&lt;&gt;"",AA104&lt;U104),1,0)))</x:f>
        <x:v>0</x:v>
      </x:c>
      <x:c r="AG104" s="16" t="str">
        <x:f>IF(B104="","",IF(B104="NO","NO APLICA",IF(AF104&gt;0,"INCOMPLETA",IF(X104="CANCELADA","CANCELADA",IF(X104="DIFERIDA","DIFERIDA",IF(X104="ACEPTADA","ACEPTADA",IF(X104="VERIFICADA","VERIFICADA",IF(TODAY()&gt;S104,"VENCIDA",IF(X104="LISTA PARA VERIFICAR","POR VERIFICAR","EN CONTROL")))))))))</x:f>
      </x:c>
    </x:row>
    <x:row r="105">
      <x:c r="A105" s="16"/>
      <x:c r="B105" s="16"/>
      <x:c r="C105" s="17"/>
      <x:c r="D105" s="16"/>
      <x:c r="E105" s="16"/>
      <x:c r="F105" s="16"/>
      <x:c r="G105" s="16"/>
      <x:c r="H105" s="16"/>
      <x:c r="I105" s="16"/>
      <x:c r="J105" s="16"/>
      <x:c r="K105" s="16"/>
      <x:c r="L105" s="16"/>
      <x:c r="M105" s="16"/>
      <x:c r="N105" s="16"/>
      <x:c r="O105" s="16"/>
      <x:c r="P105" s="16"/>
      <x:c r="Q105" s="18"/>
      <x:c r="R105" s="18"/>
      <x:c r="S105" s="17"/>
      <x:c r="T105" s="16"/>
      <x:c r="U105" s="17"/>
      <x:c r="V105" s="16"/>
      <x:c r="W105" s="16"/>
      <x:c r="X105" s="16"/>
      <x:c r="Y105" s="16"/>
      <x:c r="Z105" s="16"/>
      <x:c r="AA105" s="17"/>
      <x:c r="AB105" s="16"/>
      <x:c r="AC105" s="16"/>
      <x:c r="AD105" s="16"/>
      <x:c r="AE105" s="19" t="str">
        <x:f>IF(B105="","",IF(B105="NO","",S105-TODAY()))</x:f>
      </x:c>
      <x:c r="AF105" s="19" t="n">
        <x:f>IF(B105="",0,IF(B105="NO",0,IF(A105="",1,0)+COUNTBLANK(C105:S105)+COUNTBLANK(V105:V105)+IF(Q105="COMPLETAR",1,0)+IF(R105="COMPLETAR",1,0)+IF(COUNTIF($A$6:$A$105,A105)&gt;1,1,0)+IF(S105&lt;C105,1,0)+IF(AND(U105&lt;&gt;"",U105&lt;C105),1,0)+IF(AND(OR(X105="LISTA PARA VERIFICAR",X105="VERIFICADA",X105="ACEPTADA"),OR(T105="",U105="")),1,0)+IF(AND(COUNTA(Y105:AA105)&gt;0,COUNTA(Y105:AA105)&lt;3),1,0)+IF(AND(OR(X105="VERIFICADA",X105="ACEPTADA"),OR(Y105="",Z105="",AA105="",W105="")),1,0)+IF(AND(X105="ACEPTADA",AND(Y105&lt;&gt;"CONFORME",Y105&lt;&gt;"ACEPTADA CON DESVIACIÓN")),1,0)+IF(AND(AB105&lt;&gt;"NINGUNO",AC105=""),1,0)+IF(AND(Y105="ACEPTADA CON DESVIACIÓN",NOT(OR(AB105="CAMBIO",AB105="DECISIÓN"))),1,0)+IF(AND(OR(X105="DIFERIDA",X105="CANCELADA",Y105="ACEPTADA CON DESVIACIÓN"),AD105=""),1,0)+IF(AND(AA105&lt;&gt;"",AA105&lt;C105),1,0)+IF(AND(AA105&lt;&gt;"",U105&lt;&gt;"",AA105&lt;U105),1,0)))</x:f>
        <x:v>0</x:v>
      </x:c>
      <x:c r="AG105" s="16" t="str">
        <x:f>IF(B105="","",IF(B105="NO","NO APLICA",IF(AF105&gt;0,"INCOMPLETA",IF(X105="CANCELADA","CANCELADA",IF(X105="DIFERIDA","DIFERIDA",IF(X105="ACEPTADA","ACEPTADA",IF(X105="VERIFICADA","VERIFICADA",IF(TODAY()&gt;S105,"VENCIDA",IF(X105="LISTA PARA VERIFICAR","POR VERIFICAR","EN CONTROL")))))))))</x:f>
      </x:c>
    </x:row>
  </x:sheetData>
  <x:mergeCells>
    <x:mergeCell ref="A1:AG2"/>
    <x:mergeCell ref="A3:AG3"/>
  </x:mergeCells>
  <x:conditionalFormatting sqref="AG6:AG105">
    <x:cfRule type="containsText" dxfId="0" priority="1" operator="containsText" text="INCOMPLETA"/>
    <x:cfRule type="containsText" dxfId="1" priority="2" operator="containsText" text="VENCIDA"/>
    <x:cfRule type="containsText" dxfId="2" priority="3" operator="containsText" text="POR VERIFICAR"/>
    <x:cfRule type="containsText" dxfId="3" priority="4" operator="containsText" text="ACEPTADA"/>
    <x:cfRule type="containsText" dxfId="4" priority="5" operator="containsText" text="VERIFICADA"/>
    <x:cfRule type="containsText" dxfId="5" priority="6" operator="containsText" text="EN CONTROL"/>
    <x:cfRule type="containsText" dxfId="6" priority="7" operator="containsText" text="CANCELADA"/>
  </x:conditionalFormatting>
  <x:dataValidations count="9">
    <x:dataValidation type="list" sqref="B6:B105">
      <x:formula1>"SI,NO"</x:formula1>
    </x:dataValidation>
    <x:dataValidation type="list" sqref="D6:D105">
      <x:formula1>"Ingeniería,Información,Coordinación,Construcción,Commissioning,Entrega,Operación"</x:formula1>
    </x:dataValidation>
    <x:dataValidation type="list" sqref="H6:H105">
      <x:formula1>"Espacial y física,Alimentación eléctrica,Control y señal,Red y protocolo,Datos y medición,Secuencia funcional,Responsabilidad,Instalación y soporte,Prueba y commissioning,Documentación y entrega,Información y entrega"</x:formula1>
    </x:dataValidation>
    <x:dataValidation type="list" sqref="I6:I105">
      <x:formula1>"A → B,B → A,Bidireccional"</x:formula1>
    </x:dataValidation>
    <x:dataValidation type="list" sqref="O6:O105">
      <x:formula1>"Crítica,Alta,Media,Baja"</x:formula1>
    </x:dataValidation>
    <x:dataValidation type="list" sqref="P6:P105">
      <x:formula1>"P1,P2,P3,P4"</x:formula1>
    </x:dataValidation>
    <x:dataValidation type="list" sqref="X6:X105">
      <x:formula1>"IDENTIFICADA,EN DEFINICIÓN,EN COORDINACIÓN,LISTA PARA VERIFICAR,VERIFICADA,ACEPTADA,DIFERIDA,CANCELADA"</x:formula1>
    </x:dataValidation>
    <x:dataValidation type="list" sqref="Y6:Y105">
      <x:formula1>"CONFORME,NO CONFORME,ACEPTADA CON DESVIACIÓN,NO APLICA"</x:formula1>
    </x:dataValidation>
    <x:dataValidation type="list" sqref="AB6:AB105">
      <x:formula1>"NINGUNO,INCIDENCIA,CAMBIO,DECISIÓN,RFI"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0" hidden="0" customWidth="1"/>
    <x:col min="2" max="2" width="50" hidden="0" customWidth="1"/>
    <x:col min="3" max="3" width="50" hidden="0" customWidth="1"/>
    <x:col min="4" max="4" width="50" hidden="0" customWidth="1"/>
  </x:cols>
  <x:sheetData>
    <x:row r="1">
      <x:c r="A1" s="20" t="str">
        <x:v>SORA INTERFACES · GUÍA DE USO</x:v>
      </x:c>
      <x:c r="B1" s="20"/>
      <x:c r="C1" s="20"/>
      <x:c r="D1" s="20"/>
    </x:row>
    <x:row r="2">
      <x:c r="A2" s="20"/>
      <x:c r="B2" s="20"/>
      <x:c r="C2" s="20"/>
      <x:c r="D2" s="20"/>
    </x:row>
    <x:row r="3">
      <x:c r="A3" s="6" t="str">
        <x:v>La matriz controla dependencias entre disciplinas; no reemplaza modelos, diagramas, ICD, RFI, pruebas ni decisiones formales.</x:v>
      </x:c>
      <x:c r="B3" s="6"/>
      <x:c r="C3" s="6"/>
      <x:c r="D3" s="6"/>
    </x:row>
    <x:row r="4">
      <x:c r="A4" s="16"/>
      <x:c r="B4" s="16"/>
      <x:c r="C4" s="16"/>
      <x:c r="D4" s="16"/>
    </x:row>
    <x:row r="5">
      <x:c r="A5" s="10" t="str">
        <x:v>PASO</x:v>
      </x:c>
      <x:c r="B5" s="10" t="str">
        <x:v>ACCIÓN</x:v>
      </x:c>
      <x:c r="C5" s="10" t="str">
        <x:v>REGLA</x:v>
      </x:c>
      <x:c r="D5" s="10" t="str">
        <x:v>SALIDA</x:v>
      </x:c>
    </x:row>
    <x:row r="6">
      <x:c r="A6" s="16" t="str">
        <x:v>1</x:v>
      </x:c>
      <x:c r="B6" s="16" t="str">
        <x:v>Configurar</x:v>
      </x:c>
      <x:c r="C6" s="16" t="str">
        <x:v>Definir custodio, coordinador y autoridad de aceptación</x:v>
      </x:c>
      <x:c r="D6" s="16" t="str">
        <x:v>Gobierno visible</x:v>
      </x:c>
    </x:row>
    <x:row r="7">
      <x:c r="A7" s="16" t="str">
        <x:v>2</x:v>
      </x:c>
      <x:c r="B7" s="16" t="str">
        <x:v>Identificar</x:v>
      </x:c>
      <x:c r="C7" s="16" t="str">
        <x:v>Registrar cada dependencia entre dos sistemas o partes</x:v>
      </x:c>
      <x:c r="D7" s="16" t="str">
        <x:v>Interfaz única</x:v>
      </x:c>
    </x:row>
    <x:row r="8">
      <x:c r="A8" s="16" t="str">
        <x:v>3</x:v>
      </x:c>
      <x:c r="B8" s="16" t="str">
        <x:v>Describir</x:v>
      </x:c>
      <x:c r="C8" s="16" t="str">
        <x:v>Expresar una condición verificable, no una frase genérica</x:v>
      </x:c>
      <x:c r="D8" s="16" t="str">
        <x:v>Requisito claro</x:v>
      </x:c>
    </x:row>
    <x:row r="9">
      <x:c r="A9" s="16" t="str">
        <x:v>4</x:v>
      </x:c>
      <x:c r="B9" s="16" t="str">
        <x:v>Asignar</x:v>
      </x:c>
      <x:c r="C9" s="16" t="str">
        <x:v>Nombrar responsables A y B, propietario y revisor</x:v>
      </x:c>
      <x:c r="D9" s="16" t="str">
        <x:v>Responsabilidad compartida</x:v>
      </x:c>
    </x:row>
    <x:row r="10">
      <x:c r="A10" s="16" t="str">
        <x:v>5</x:v>
      </x:c>
      <x:c r="B10" s="16" t="str">
        <x:v>Priorizar</x:v>
      </x:c>
      <x:c r="C10" s="16" t="str">
        <x:v>Evaluar criticidad y fecha requerida</x:v>
      </x:c>
      <x:c r="D10" s="16" t="str">
        <x:v>Atención proporcional</x:v>
      </x:c>
    </x:row>
    <x:row r="11">
      <x:c r="A11" s="16" t="str">
        <x:v>6</x:v>
      </x:c>
      <x:c r="B11" s="16" t="str">
        <x:v>Acordar</x:v>
      </x:c>
      <x:c r="C11" s="16" t="str">
        <x:v>Documentar solución, referencia y fecha de respuesta</x:v>
      </x:c>
      <x:c r="D11" s="16" t="str">
        <x:v>Acuerdo trazable</x:v>
      </x:c>
    </x:row>
    <x:row r="12">
      <x:c r="A12" s="16" t="str">
        <x:v>7</x:v>
      </x:c>
      <x:c r="B12" s="16" t="str">
        <x:v>Verificar</x:v>
      </x:c>
      <x:c r="C12" s="16" t="str">
        <x:v>Definir método, evidencia, resultado, persona y fecha</x:v>
      </x:c>
      <x:c r="D12" s="16" t="str">
        <x:v>Prueba reproducible</x:v>
      </x:c>
    </x:row>
    <x:row r="13">
      <x:c r="A13" s="16" t="str">
        <x:v>8</x:v>
      </x:c>
      <x:c r="B13" s="16" t="str">
        <x:v>Aceptar</x:v>
      </x:c>
      <x:c r="C13" s="16" t="str">
        <x:v>Cerrar sólo con conformidad o con una desviación justificada y vinculada a un cambio o decisión formal</x:v>
      </x:c>
      <x:c r="D13" s="16" t="str">
        <x:v>Interfaz aceptada</x:v>
      </x:c>
    </x:row>
    <x:row r="14">
      <x:c r="A14" s="16" t="str">
        <x:v>9</x:v>
      </x:c>
      <x:c r="B14" s="16" t="str">
        <x:v>Escalar</x:v>
      </x:c>
      <x:c r="C14" s="16" t="str">
        <x:v>Vincular incidencia, cambio, decisión o RFI cuando corresponda</x:v>
      </x:c>
      <x:c r="D14" s="16" t="str">
        <x:v>Procesos conectados</x:v>
      </x:c>
    </x:row>
    <x:row r="15">
      <x:c r="A15" s="16" t="str">
        <x:v>10</x:v>
      </x:c>
      <x:c r="B15" s="16" t="str">
        <x:v>Actualizar</x:v>
      </x:c>
      <x:c r="C15" s="16" t="str">
        <x:v>Revisar interfaces ante cambios de diseño, obra y pruebas</x:v>
      </x:c>
      <x:c r="D15" s="16" t="str">
        <x:v>Matriz viva</x:v>
      </x:c>
    </x:row>
    <x:row r="16">
      <x:c r="A16" s="16"/>
      <x:c r="B16" s="16"/>
      <x:c r="C16" s="16"/>
      <x:c r="D16" s="16"/>
    </x:row>
    <x:row r="17">
      <x:c r="A17" s="16"/>
      <x:c r="B17" s="16"/>
      <x:c r="C17" s="16"/>
      <x:c r="D17" s="16"/>
    </x:row>
    <x:row r="18">
      <x:c r="A18" s="16"/>
      <x:c r="B18" s="16"/>
      <x:c r="C18" s="16"/>
      <x:c r="D18" s="16"/>
    </x:row>
  </x:sheetData>
  <x:mergeCells>
    <x:mergeCell ref="A1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>
      <x:c r="A1" s="3" t="str">
        <x:v>SORA INTERFACES · CATÁLOGOS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6" t="str">
        <x:v>Catálogos iniciales. Ajuste términos y umbrales después de acordarlos con las partes del proyecto.</x:v>
      </x:c>
      <x:c r="B3" s="6"/>
      <x:c r="C3" s="6"/>
      <x:c r="D3" s="6"/>
      <x:c r="E3" s="6"/>
      <x:c r="F3" s="6"/>
      <x:c r="G3" s="6"/>
      <x:c r="H3" s="6"/>
    </x:row>
    <x:row r="5">
      <x:c r="A5" s="10" t="str">
        <x:v>ETAPA</x:v>
      </x:c>
      <x:c r="B5" s="10" t="str">
        <x:v>TIPO DE INTERFAZ</x:v>
      </x:c>
      <x:c r="C5" s="10" t="str">
        <x:v>DIRECCIÓN</x:v>
      </x:c>
      <x:c r="D5" s="10" t="str">
        <x:v>CRITICIDAD</x:v>
      </x:c>
      <x:c r="E5" s="10" t="str">
        <x:v>PRIORIDAD</x:v>
      </x:c>
      <x:c r="F5" s="10" t="str">
        <x:v>ESTADO</x:v>
      </x:c>
      <x:c r="G5" s="10" t="str">
        <x:v>VERIFICACIÓN</x:v>
      </x:c>
      <x:c r="H5" s="10" t="str">
        <x:v>ESCALAMIENTO</x:v>
      </x:c>
    </x:row>
    <x:row r="6">
      <x:c r="A6" t="str">
        <x:v>Ingeniería</x:v>
      </x:c>
      <x:c r="B6" t="str">
        <x:v>Espacial y física</x:v>
      </x:c>
      <x:c r="C6" t="str">
        <x:v>A → B</x:v>
      </x:c>
      <x:c r="D6" t="str">
        <x:v>Crítica</x:v>
      </x:c>
      <x:c r="E6" t="str">
        <x:v>P1</x:v>
      </x:c>
      <x:c r="F6" t="str">
        <x:v>IDENTIFICADA</x:v>
      </x:c>
      <x:c r="G6" t="str">
        <x:v>CONFORME</x:v>
      </x:c>
      <x:c r="H6" t="str">
        <x:v>NINGUNO</x:v>
      </x:c>
    </x:row>
    <x:row r="7">
      <x:c r="A7" t="str">
        <x:v>Información</x:v>
      </x:c>
      <x:c r="B7" t="str">
        <x:v>Alimentación eléctrica</x:v>
      </x:c>
      <x:c r="C7" t="str">
        <x:v>B → A</x:v>
      </x:c>
      <x:c r="D7" t="str">
        <x:v>Alta</x:v>
      </x:c>
      <x:c r="E7" t="str">
        <x:v>P2</x:v>
      </x:c>
      <x:c r="F7" t="str">
        <x:v>EN DEFINICIÓN</x:v>
      </x:c>
      <x:c r="G7" t="str">
        <x:v>NO CONFORME</x:v>
      </x:c>
      <x:c r="H7" t="str">
        <x:v>INCIDENCIA</x:v>
      </x:c>
    </x:row>
    <x:row r="8">
      <x:c r="A8" t="str">
        <x:v>Coordinación</x:v>
      </x:c>
      <x:c r="B8" t="str">
        <x:v>Control y señal</x:v>
      </x:c>
      <x:c r="C8" t="str">
        <x:v>Bidireccional</x:v>
      </x:c>
      <x:c r="D8" t="str">
        <x:v>Media</x:v>
      </x:c>
      <x:c r="E8" t="str">
        <x:v>P3</x:v>
      </x:c>
      <x:c r="F8" t="str">
        <x:v>EN COORDINACIÓN</x:v>
      </x:c>
      <x:c r="G8" t="str">
        <x:v>ACEPTADA CON DESVIACIÓN</x:v>
      </x:c>
      <x:c r="H8" t="str">
        <x:v>CAMBIO</x:v>
      </x:c>
    </x:row>
    <x:row r="9">
      <x:c r="A9" t="str">
        <x:v>Construcción</x:v>
      </x:c>
      <x:c r="B9" t="str">
        <x:v>Red y protocolo</x:v>
      </x:c>
      <x:c r="C9" t="str"/>
      <x:c r="D9" t="str">
        <x:v>Baja</x:v>
      </x:c>
      <x:c r="E9" t="str">
        <x:v>P4</x:v>
      </x:c>
      <x:c r="F9" t="str">
        <x:v>LISTA PARA VERIFICAR</x:v>
      </x:c>
      <x:c r="G9" t="str">
        <x:v>NO APLICA</x:v>
      </x:c>
      <x:c r="H9" t="str">
        <x:v>DECISIÓN</x:v>
      </x:c>
    </x:row>
    <x:row r="10">
      <x:c r="A10" t="str">
        <x:v>Commissioning</x:v>
      </x:c>
      <x:c r="B10" t="str">
        <x:v>Datos y medición</x:v>
      </x:c>
      <x:c r="C10" t="str"/>
      <x:c r="D10" t="str"/>
      <x:c r="E10" t="str"/>
      <x:c r="F10" t="str">
        <x:v>VERIFICADA</x:v>
      </x:c>
      <x:c r="G10" t="str"/>
      <x:c r="H10" t="str">
        <x:v>RFI</x:v>
      </x:c>
    </x:row>
    <x:row r="11">
      <x:c r="A11" t="str">
        <x:v>Entrega</x:v>
      </x:c>
      <x:c r="B11" t="str">
        <x:v>Secuencia funcional</x:v>
      </x:c>
      <x:c r="C11" t="str"/>
      <x:c r="D11" t="str"/>
      <x:c r="E11" t="str"/>
      <x:c r="F11" t="str">
        <x:v>ACEPTADA</x:v>
      </x:c>
      <x:c r="G11" t="str"/>
      <x:c r="H11" t="str"/>
    </x:row>
    <x:row r="12">
      <x:c r="A12" t="str">
        <x:v>Operación</x:v>
      </x:c>
      <x:c r="B12" t="str">
        <x:v>Responsabilidad</x:v>
      </x:c>
      <x:c r="C12" t="str"/>
      <x:c r="D12" t="str"/>
      <x:c r="E12" t="str"/>
      <x:c r="F12" t="str">
        <x:v>DIFERIDA</x:v>
      </x:c>
      <x:c r="G12" t="str"/>
      <x:c r="H12" t="str"/>
    </x:row>
    <x:row r="13">
      <x:c r="A13" t="str"/>
      <x:c r="B13" t="str">
        <x:v>Instalación y soporte</x:v>
      </x:c>
      <x:c r="C13" t="str"/>
      <x:c r="D13" t="str"/>
      <x:c r="E13" t="str"/>
      <x:c r="F13" t="str">
        <x:v>CANCELADA</x:v>
      </x:c>
      <x:c r="G13" t="str"/>
      <x:c r="H13" t="str"/>
    </x:row>
    <x:row r="14">
      <x:c r="A14" t="str"/>
      <x:c r="B14" t="str">
        <x:v>Prueba y commissioning</x:v>
      </x:c>
      <x:c r="C14" t="str"/>
      <x:c r="D14" t="str"/>
      <x:c r="E14" t="str"/>
      <x:c r="F14" t="str"/>
      <x:c r="G14" t="str"/>
      <x:c r="H14" t="str"/>
    </x:row>
    <x:row r="15">
      <x:c r="A15" t="str"/>
      <x:c r="B15" t="str">
        <x:v>Documentación y entrega</x:v>
      </x:c>
      <x:c r="C15" t="str"/>
      <x:c r="D15" t="str"/>
      <x:c r="E15" t="str"/>
      <x:c r="F15" t="str"/>
      <x:c r="G15" t="str"/>
      <x:c r="H15" t="str"/>
    </x:row>
    <x:row r="16">
      <x:c r="A16" t="str"/>
      <x:c r="B16" t="str">
        <x:v>Información y entrega</x:v>
      </x:c>
      <x:c r="C16" t="str"/>
      <x:c r="D16" t="str"/>
      <x:c r="E16" t="str"/>
      <x:c r="F16" t="str"/>
      <x:c r="G16" t="str"/>
      <x:c r="H16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8" hidden="0" customWidth="1"/>
    <x:col min="3" max="3" width="58" hidden="0" customWidth="1"/>
    <x:col min="4" max="4" width="78" hidden="0" customWidth="1"/>
  </x:cols>
  <x:sheetData>
    <x:row r="1">
      <x:c r="A1" s="20" t="str">
        <x:v>SORA INTERFACES · FUENTES Y LÍMITES</x:v>
      </x:c>
      <x:c r="B1" s="20"/>
      <x:c r="C1" s="20"/>
      <x:c r="D1" s="20"/>
    </x:row>
    <x:row r="2">
      <x:c r="A2" s="20"/>
      <x:c r="B2" s="20"/>
      <x:c r="C2" s="20"/>
      <x:c r="D2" s="20"/>
    </x:row>
    <x:row r="3">
      <x:c r="A3" s="6" t="str">
        <x:v>Plantilla práctica basada en principios públicos. No reproduce normas protegidas ni certifica conformidad.</x:v>
      </x:c>
      <x:c r="B3" s="6"/>
      <x:c r="C3" s="6"/>
      <x:c r="D3" s="6"/>
    </x:row>
    <x:row r="4">
      <x:c r="A4" s="16"/>
      <x:c r="B4" s="16"/>
      <x:c r="C4" s="16"/>
      <x:c r="D4" s="16"/>
    </x:row>
    <x:row r="5">
      <x:c r="A5" s="10" t="str">
        <x:v>REFERENCIA</x:v>
      </x:c>
      <x:c r="B5" s="10" t="str">
        <x:v>APLICACIÓN</x:v>
      </x:c>
      <x:c r="C5" s="10" t="str">
        <x:v>LÍMITE</x:v>
      </x:c>
      <x:c r="D5" s="10" t="str">
        <x:v>URL</x:v>
      </x:c>
    </x:row>
    <x:row r="6">
      <x:c r="A6" s="16" t="str">
        <x:v>ISO 19650-2:2018</x:v>
      </x:c>
      <x:c r="B6" s="16" t="str">
        <x:v>Gestión de información durante la entrega</x:v>
      </x:c>
      <x:c r="C6" s="16" t="str">
        <x:v>Confirmada en 2024; revisión en desarrollo</x:v>
      </x:c>
      <x:c r="D6" s="16" t="str">
        <x:v>https://www.iso.org/standard/68080.html</x:v>
      </x:c>
    </x:row>
    <x:row r="7">
      <x:c r="A7" s="16" t="str">
        <x:v>ISO 19650-4:2022</x:v>
      </x:c>
      <x:c r="B7" s="16" t="str">
        <x:v>Calidad y decisiones en intercambios de información</x:v>
      </x:c>
      <x:c r="C7" s="16" t="str">
        <x:v>Aplicar según escala y complejidad</x:v>
      </x:c>
      <x:c r="D7" s="16" t="str">
        <x:v>https://www.iso.org/standard/78246.html</x:v>
      </x:c>
    </x:row>
    <x:row r="8">
      <x:c r="A8" s="16" t="str">
        <x:v>ISO 16739-1:2024</x:v>
      </x:c>
      <x:c r="B8" s="16" t="str">
        <x:v>Esquema IFC para intercambio de información del activo</x:v>
      </x:c>
      <x:c r="C8" s="16" t="str">
        <x:v>No sustituye requisitos específicos de cada interfaz</x:v>
      </x:c>
      <x:c r="D8" s="16" t="str">
        <x:v>https://www.iso.org/standard/84123.html</x:v>
      </x:c>
    </x:row>
    <x:row r="9">
      <x:c r="A9" s="16" t="str">
        <x:v>buildingSMART IFC</x:v>
      </x:c>
      <x:c r="B9" s="16" t="str">
        <x:v>Interoperabilidad y relaciones legibles por máquina</x:v>
      </x:c>
      <x:c r="C9" s="16" t="str">
        <x:v>IFC apoya el intercambio; la matriz gobierna acuerdos</x:v>
      </x:c>
      <x:c r="D9" s="16" t="str">
        <x:v>https://www.buildingsmart.org/standards/bsi-standards/industry-foundation-classes/</x:v>
      </x:c>
    </x:row>
    <x:row r="10">
      <x:c r="A10" s="16" t="str">
        <x:v>Contrato / BEP / ICD / QA/QC</x:v>
      </x:c>
      <x:c r="B10" s="16" t="str">
        <x:v>Autoridades, protocolos, tolerancias y aceptación</x:v>
      </x:c>
      <x:c r="C10" s="16" t="str">
        <x:v>Prevalece sobre esta plantilla</x:v>
      </x:c>
      <x:c r="D10" s="16" t="str">
        <x:v>Definir por proyecto</x:v>
      </x:c>
    </x:row>
    <x:row r="11">
      <x:c r="A11" s="16"/>
      <x:c r="B11" s="16"/>
      <x:c r="C11" s="16"/>
      <x:c r="D11" s="16"/>
    </x:row>
    <x:row r="12">
      <x:c r="A12" s="16"/>
      <x:c r="B12" s="16"/>
      <x:c r="C12" s="16"/>
      <x:c r="D12" s="16"/>
    </x:row>
  </x:sheetData>
  <x:mergeCells>
    <x:mergeCell ref="A1:D2"/>
    <x:mergeCell ref="A3:D3"/>
  </x:mergeCells>
  <x:pageMargins left="0.7" right="0.7" top="0.75" bottom="0.75" header="0.3" footer="0.3"/>
</x:worksheet>
</file>